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PC2022_028\Desktop\"/>
    </mc:Choice>
  </mc:AlternateContent>
  <xr:revisionPtr revIDLastSave="0" documentId="13_ncr:1_{CE7597C8-F467-48B6-B15A-8CD68404D157}" xr6:coauthVersionLast="47" xr6:coauthVersionMax="47" xr10:uidLastSave="{00000000-0000-0000-0000-000000000000}"/>
  <workbookProtection workbookAlgorithmName="SHA-512" workbookHashValue="hVmBDryDdnCL5pvUuV8hMjLcHEaYV+ppZhlB5V+nsJVorXVbgnQ+hhs/LGAk53YGyBBolELvRo6vPq2l77wfMw==" workbookSaltValue="4P6gDAGwfpg/o3xeWp2owQ==" workbookSpinCount="100000" lockStructure="1"/>
  <bookViews>
    <workbookView xWindow="-120" yWindow="-120" windowWidth="218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<sst xmlns="http://schemas.openxmlformats.org/spreadsheetml/2006/main" count="228" uniqueCount="113">
  <si>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</si>
  <si>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</si>
  <si>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</si>
  <si>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</si>
  <si>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</si>
  <si>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</si>
  <si>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</si>
  <si>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</si>
  <si>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</si>
  <si>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</si>
  <si>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</si>
  <si>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</si>
  <si>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</si>
  <si>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</si>
  <si>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</si>
  <si>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</si>
  <si>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</si>
  <si>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</si>
  <si>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</si>
  <si>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</si>
  <si>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</si>
  <si>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</si>
  <si>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</si>
  <si>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</si>
  <si>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</si>
  <si>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</si>
  <si>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</si>
  <si>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</si>
  <si>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</si>
  <si>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</si>
  <si>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</si>
  <si>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</si>
  <si>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</si>
  <si>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</si>
  <si>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</si>
  <si>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</si>
  <si>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</si>
  <si>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</si>
  <si>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</si>
  <si>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</si>
  <si>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</si>
  <si>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</si>
  <si>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</si>
  <si>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</si>
  <si>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</si>
  <si>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</si>
  <si>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</si>
  <si>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</si>
  <si>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</si>
  <si>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</si>
  <si>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</si>
  <si>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</si>
  <si>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</si>
  <si>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</si>
  <si>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</si>
  <si>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</si>
  <si>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</si>
  <si>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</si>
  <si>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</si>
  <si>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</si>
  <si>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</si>
  <si>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</si>
  <si>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</si>
  <si>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</si>
  <si>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</si>
  <si>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</si>
  <si>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</si>
  <si>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</si>
  <si>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</si>
  <si>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</si>
  <si>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</si>
  <si>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</si>
  <si>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</si>
  <si>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</si>
  <si>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</si>
  <si>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</si>
  <si>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</si>
  <si>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</si>
  <si>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</si>
  <si>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</si>
  <si>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</si>
  <si>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</si>
  <si>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</si>
  <si>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</si>
  <si>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</si>
  <si>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</si>
  <si>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</si>
  <si>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</si>
  <si>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</si>
  <si>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</si>
  <si>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</si>
  <si>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</si>
  <si>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</si>
  <si>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洞爺湖町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</si>
  <si>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</si>
  <si>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</si>
  <si>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</si>
  <si>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</si>
  <si>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</si>
  <si>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</si>
  <si>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</si>
  <si>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</si>
  <si>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</si>
  <si>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</si>
  <si>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</si>
  <si>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</si>
  <si>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</si>
  <si>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</si>
  <si>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</si>
  <si>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</si>
  <si>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町の水道事業の経営は概ね安定していると言えるが、人口減少に伴い給水収益が年々減少している状況である。今後は、老朽化に伴う更新事業や数年後に起きるとされている有珠山噴火災害を見据えた経営が必要であり、更新計画等の見直しを含め、投資のあり方についても検討していかなければならない。</t>
    <phoneticPr fontId="4"/>
  </si>
  <si>
    <t>①経常収支比率については、類似団体平均値よりも低い数値ではあったが、継続的に100％を上回る黒字経営が続いている。
②累積欠損金比率については、有珠山噴火が大きく影響しているが、年々減少している状況である。
③流動比率については、類似団体平均値以上で推移し、良好な状態であると言える。
④企業債残高対給水収益比率については前年度比では減少したが、類似団体を上回っていることから対策が必要と考える。
⑤料金回収率については100％を上回り、類似団体平均値以上であることから良好な状態であると言える。
⑥給水原価は、類似団体平均値より下回っているものの、料金回収率の更なる向上のために検討が必要と考える。
⑦施設利用率については高い水準とは言えないが、有効かつ安定的に利用している状況である。ただし、施設更新時等には施設規模も含めた検討が必要と思われる。
⑧有収率については、類似団体平均値より低い状況が続いているため専門業者による漏水調査の委託等の対策を講じているが、更なる向上のための検討が必要と考える。
以上のことから、一部において対策等が必要ではあるが、概ね効率の良い経営だと言える。</t>
    <rPh sb="161" eb="165">
      <t>ゼンネンドヒ</t>
    </rPh>
    <rPh sb="167" eb="169">
      <t>ゲンショウ</t>
    </rPh>
    <rPh sb="173" eb="177">
      <t>ルイジダンタイ</t>
    </rPh>
    <rPh sb="178" eb="180">
      <t>ウワマワ</t>
    </rPh>
    <rPh sb="188" eb="190">
      <t>タイサク</t>
    </rPh>
    <rPh sb="191" eb="193">
      <t>ヒツヨウ</t>
    </rPh>
    <rPh sb="194" eb="195">
      <t>カンガ</t>
    </rPh>
    <rPh sb="215" eb="217">
      <t>ウワマワ</t>
    </rPh>
    <rPh sb="219" eb="223">
      <t>ルイジダンタイ</t>
    </rPh>
    <rPh sb="223" eb="228">
      <t>ヘイキンチイジョウ</t>
    </rPh>
    <rPh sb="235" eb="237">
      <t>リョウコウ</t>
    </rPh>
    <rPh sb="238" eb="240">
      <t>ジョウタイ</t>
    </rPh>
    <rPh sb="244" eb="245">
      <t>イ</t>
    </rPh>
    <rPh sb="407" eb="409">
      <t>センモン</t>
    </rPh>
    <rPh sb="409" eb="411">
      <t>ギョウシャ</t>
    </rPh>
    <rPh sb="414" eb="416">
      <t>ロウスイ</t>
    </rPh>
    <rPh sb="416" eb="418">
      <t>チョウサ</t>
    </rPh>
    <rPh sb="419" eb="421">
      <t>イタク</t>
    </rPh>
    <rPh sb="421" eb="422">
      <t>トウ</t>
    </rPh>
    <phoneticPr fontId="4"/>
  </si>
  <si>
    <t>①・②有形固定資産減価償却率及び管路経年化率については、共に類似団体平均値を上回っており、法定耐用年数に近づいている資産及び法定耐用年数を経過した管路が年々増加している状況である。
③管路更新率については、令和元年度までは類似団体平均値を下回っているが、令和2年度以降においては道路改良工事に伴う更新により大幅に増加した。
以上のことから、投資計画等の見直しなどを行いながら、更なる計画的な更新が必要と考える。</t>
    <rPh sb="103" eb="105">
      <t>レイワ</t>
    </rPh>
    <rPh sb="105" eb="108">
      <t>ガンネンド</t>
    </rPh>
    <rPh sb="127" eb="128">
      <t>レイ</t>
    </rPh>
    <rPh sb="128" eb="129">
      <t>ワ</t>
    </rPh>
    <rPh sb="130" eb="132">
      <t>ネンド</t>
    </rPh>
    <rPh sb="132" eb="134">
      <t>イコウ</t>
    </rPh>
    <rPh sb="139" eb="141">
      <t>ドウロ</t>
    </rPh>
    <rPh sb="141" eb="143">
      <t>カイリョウ</t>
    </rPh>
    <rPh sb="143" eb="145">
      <t>コウジ</t>
    </rPh>
    <rPh sb="146" eb="147">
      <t>トモナ</t>
    </rPh>
    <rPh sb="148" eb="150">
      <t>コウシン</t>
    </rPh>
    <rPh sb="153" eb="155">
      <t>オオハバ</t>
    </rPh>
    <rPh sb="156" eb="15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</si>
</sst>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0.32</c:v>
                </c:pt>
                <c:pt idx="1">
                  <c:v>0.22</c:v>
                </c:pt>
                <c:pt idx="2">
                  <c:v>0.18</c:v>
                </c:pt>
                <c:pt idx="3">
                  <c:v>1.44</c:v>
                </c:pt>
                <c:pt idx="4">
                  <c:v>1.23</c:v>
                </c:pt>
              </c:numCache>
            </c:numRef>
          </c:val>
          <c:extLst>
            <c:ext xmlns:c16="http://schemas.microsoft.com/office/drawing/2014/chart" uri="{C3380CC4-5D6E-409C-BE32-E72D297353CC}">
              <c16:uniqueId val="{00000000-F159-48FB-99D6-F8FE4CC6C18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F159-48FB-99D6-F8FE4CC6C18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41.93</c:v>
                </c:pt>
                <c:pt idx="1">
                  <c:v>40.33</c:v>
                </c:pt>
                <c:pt idx="2">
                  <c:v>39.159999999999997</c:v>
                </c:pt>
                <c:pt idx="3">
                  <c:v>36.24</c:v>
                </c:pt>
                <c:pt idx="4">
                  <c:v>34.9</c:v>
                </c:pt>
              </c:numCache>
            </c:numRef>
          </c:val>
          <c:extLst>
            <c:ext xmlns:c16="http://schemas.microsoft.com/office/drawing/2014/chart" uri="{C3380CC4-5D6E-409C-BE32-E72D297353CC}">
              <c16:uniqueId val="{00000000-0A4C-441A-B965-D086AD0CE7B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0A4C-441A-B965-D086AD0CE7B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74.69</c:v>
                </c:pt>
                <c:pt idx="1">
                  <c:v>75.88</c:v>
                </c:pt>
                <c:pt idx="2">
                  <c:v>74.97</c:v>
                </c:pt>
                <c:pt idx="3">
                  <c:v>73.040000000000006</c:v>
                </c:pt>
                <c:pt idx="4">
                  <c:v>73.72</c:v>
                </c:pt>
              </c:numCache>
            </c:numRef>
          </c:val>
          <c:extLst>
            <c:ext xmlns:c16="http://schemas.microsoft.com/office/drawing/2014/chart" uri="{C3380CC4-5D6E-409C-BE32-E72D297353CC}">
              <c16:uniqueId val="{00000000-2023-4BEE-9F1B-350D4100E3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2023-4BEE-9F1B-350D4100E3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104.54</c:v>
                </c:pt>
                <c:pt idx="1">
                  <c:v>101.16</c:v>
                </c:pt>
                <c:pt idx="2">
                  <c:v>101.4</c:v>
                </c:pt>
                <c:pt idx="3">
                  <c:v>103.26</c:v>
                </c:pt>
                <c:pt idx="4">
                  <c:v>103.36</c:v>
                </c:pt>
              </c:numCache>
            </c:numRef>
          </c:val>
          <c:extLst>
            <c:ext xmlns:c16="http://schemas.microsoft.com/office/drawing/2014/chart" uri="{C3380CC4-5D6E-409C-BE32-E72D297353CC}">
              <c16:uniqueId val="{00000000-ECA0-49FF-9D64-B419592BED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ECA0-49FF-9D64-B419592BED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56.56</c:v>
                </c:pt>
                <c:pt idx="1">
                  <c:v>58.54</c:v>
                </c:pt>
                <c:pt idx="2">
                  <c:v>59.63</c:v>
                </c:pt>
                <c:pt idx="3">
                  <c:v>60.76</c:v>
                </c:pt>
                <c:pt idx="4">
                  <c:v>61.51</c:v>
                </c:pt>
              </c:numCache>
            </c:numRef>
          </c:val>
          <c:extLst>
            <c:ext xmlns:c16="http://schemas.microsoft.com/office/drawing/2014/chart" uri="{C3380CC4-5D6E-409C-BE32-E72D297353CC}">
              <c16:uniqueId val="{00000000-2769-4A21-A179-57B73D5C95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2769-4A21-A179-57B73D5C95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18.190000000000001</c:v>
                </c:pt>
                <c:pt idx="1">
                  <c:v>19.28</c:v>
                </c:pt>
                <c:pt idx="2">
                  <c:v>21.19</c:v>
                </c:pt>
                <c:pt idx="3">
                  <c:v>29.14</c:v>
                </c:pt>
                <c:pt idx="4">
                  <c:v>28.96</c:v>
                </c:pt>
              </c:numCache>
            </c:numRef>
          </c:val>
          <c:extLst>
            <c:ext xmlns:c16="http://schemas.microsoft.com/office/drawing/2014/chart" uri="{C3380CC4-5D6E-409C-BE32-E72D297353CC}">
              <c16:uniqueId val="{00000000-DF96-4154-97BC-DD1F92C3DD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DF96-4154-97BC-DD1F92C3DD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19.2</c:v>
                </c:pt>
                <c:pt idx="1">
                  <c:v>17.77</c:v>
                </c:pt>
                <c:pt idx="2">
                  <c:v>16.23</c:v>
                </c:pt>
                <c:pt idx="3">
                  <c:v>15.59</c:v>
                </c:pt>
                <c:pt idx="4">
                  <c:v>8.82</c:v>
                </c:pt>
              </c:numCache>
            </c:numRef>
          </c:val>
          <c:extLst>
            <c:ext xmlns:c16="http://schemas.microsoft.com/office/drawing/2014/chart" uri="{C3380CC4-5D6E-409C-BE32-E72D297353CC}">
              <c16:uniqueId val="{00000000-D2DD-498D-9FC3-54A8B76361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D2DD-498D-9FC3-54A8B76361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505.43</c:v>
                </c:pt>
                <c:pt idx="1">
                  <c:v>577.41999999999996</c:v>
                </c:pt>
                <c:pt idx="2">
                  <c:v>521.42999999999995</c:v>
                </c:pt>
                <c:pt idx="3">
                  <c:v>493.73</c:v>
                </c:pt>
                <c:pt idx="4">
                  <c:v>444.51</c:v>
                </c:pt>
              </c:numCache>
            </c:numRef>
          </c:val>
          <c:extLst>
            <c:ext xmlns:c16="http://schemas.microsoft.com/office/drawing/2014/chart" uri="{C3380CC4-5D6E-409C-BE32-E72D297353CC}">
              <c16:uniqueId val="{00000000-BB38-4767-BF46-4F8EC74599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BB38-4767-BF46-4F8EC74599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431.33</c:v>
                </c:pt>
                <c:pt idx="1">
                  <c:v>460.29</c:v>
                </c:pt>
                <c:pt idx="2">
                  <c:v>502.06</c:v>
                </c:pt>
                <c:pt idx="3">
                  <c:v>663.15</c:v>
                </c:pt>
                <c:pt idx="4">
                  <c:v>604.41999999999996</c:v>
                </c:pt>
              </c:numCache>
            </c:numRef>
          </c:val>
          <c:extLst>
            <c:ext xmlns:c16="http://schemas.microsoft.com/office/drawing/2014/chart" uri="{C3380CC4-5D6E-409C-BE32-E72D297353CC}">
              <c16:uniqueId val="{00000000-BFDA-4E8D-909B-55AB3244D4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BFDA-4E8D-909B-55AB3244D4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105.73</c:v>
                </c:pt>
                <c:pt idx="1">
                  <c:v>99.5</c:v>
                </c:pt>
                <c:pt idx="2">
                  <c:v>99.48</c:v>
                </c:pt>
                <c:pt idx="3">
                  <c:v>84.16</c:v>
                </c:pt>
                <c:pt idx="4">
                  <c:v>101.48</c:v>
                </c:pt>
              </c:numCache>
            </c:numRef>
          </c:val>
          <c:extLst>
            <c:ext xmlns:c16="http://schemas.microsoft.com/office/drawing/2014/chart" uri="{C3380CC4-5D6E-409C-BE32-E72D297353CC}">
              <c16:uniqueId val="{00000000-0E83-475E-9C57-4630690B56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0E83-475E-9C57-4630690B56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186.4</c:v>
                </c:pt>
                <c:pt idx="1">
                  <c:v>198.08</c:v>
                </c:pt>
                <c:pt idx="2">
                  <c:v>201.9</c:v>
                </c:pt>
                <c:pt idx="3">
                  <c:v>205.57</c:v>
                </c:pt>
                <c:pt idx="4">
                  <c:v>203.88</c:v>
                </c:pt>
              </c:numCache>
            </c:numRef>
          </c:val>
          <c:extLst>
            <c:ext xmlns:c16="http://schemas.microsoft.com/office/drawing/2014/chart" uri="{C3380CC4-5D6E-409C-BE32-E72D297353CC}">
              <c16:uniqueId val="{00000000-AE14-408D-BE25-46E04E74E7D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AE14-408D-BE25-46E04E74E7D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洞爺湖町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8235</v>
      </c>
      <c r="AM8" s="45"/>
      <c r="AN8" s="45"/>
      <c r="AO8" s="45"/>
      <c r="AP8" s="45"/>
      <c r="AQ8" s="45"/>
      <c r="AR8" s="45"/>
      <c r="AS8" s="45"/>
      <c r="AT8" s="46">
        <f>データ!$S$6</f>
        <v>180.87</v>
      </c>
      <c r="AU8" s="47"/>
      <c r="AV8" s="47"/>
      <c r="AW8" s="47"/>
      <c r="AX8" s="47"/>
      <c r="AY8" s="47"/>
      <c r="AZ8" s="47"/>
      <c r="BA8" s="47"/>
      <c r="BB8" s="48">
        <f>データ!$T$6</f>
        <v>45.53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67.040000000000006</v>
      </c>
      <c r="J10" s="47"/>
      <c r="K10" s="47"/>
      <c r="L10" s="47"/>
      <c r="M10" s="47"/>
      <c r="N10" s="47"/>
      <c r="O10" s="81"/>
      <c r="P10" s="48">
        <f>データ!$P$6</f>
        <v>82.34</v>
      </c>
      <c r="Q10" s="48"/>
      <c r="R10" s="48"/>
      <c r="S10" s="48"/>
      <c r="T10" s="48"/>
      <c r="U10" s="48"/>
      <c r="V10" s="48"/>
      <c r="W10" s="45">
        <f>データ!$Q$6</f>
        <v>4290</v>
      </c>
      <c r="X10" s="45"/>
      <c r="Y10" s="45"/>
      <c r="Z10" s="45"/>
      <c r="AA10" s="45"/>
      <c r="AB10" s="45"/>
      <c r="AC10" s="45"/>
      <c r="AD10" s="2"/>
      <c r="AE10" s="2"/>
      <c r="AF10" s="2"/>
      <c r="AG10" s="2"/>
      <c r="AH10" s="2"/>
      <c r="AI10" s="2"/>
      <c r="AJ10" s="2"/>
      <c r="AK10" s="2"/>
      <c r="AL10" s="45">
        <f>データ!$U$6</f>
        <v>6736</v>
      </c>
      <c r="AM10" s="45"/>
      <c r="AN10" s="45"/>
      <c r="AO10" s="45"/>
      <c r="AP10" s="45"/>
      <c r="AQ10" s="45"/>
      <c r="AR10" s="45"/>
      <c r="AS10" s="45"/>
      <c r="AT10" s="46">
        <f>データ!$V$6</f>
        <v>23.33</v>
      </c>
      <c r="AU10" s="47"/>
      <c r="AV10" s="47"/>
      <c r="AW10" s="47"/>
      <c r="AX10" s="47"/>
      <c r="AY10" s="47"/>
      <c r="AZ10" s="47"/>
      <c r="BA10" s="47"/>
      <c r="BB10" s="48">
        <f>データ!$W$6</f>
        <v>288.73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PFGMogytby5R1L9j+2JG3KVoWXiMKOc5kVwfy+5HICCG0PZRwTHdjecu1cB+sfzIRqeMDzZ0n4wYFOUgYAejw==" saltValue="Y+20r6YPnJ8P/3yb3kuH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15849</v>
      </c>
      <c r="D6" s="20">
        <f t="shared" si="3"/>
        <v>46</v>
      </c>
      <c r="E6" s="20">
        <f t="shared" si="3"/>
        <v>1</v>
      </c>
      <c r="F6" s="20">
        <f t="shared" si="3"/>
        <v>0</v>
      </c>
      <c r="G6" s="20">
        <f t="shared" si="3"/>
        <v>1</v>
      </c>
      <c r="H6" s="20" t="str">
        <f t="shared" si="3"/>
        <v>北海道　洞爺湖町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67.040000000000006</v>
      </c>
      <c r="P6" s="21">
        <f t="shared" si="3"/>
        <v>82.34</v>
      </c>
      <c r="Q6" s="21">
        <f t="shared" si="3"/>
        <v>4290</v>
      </c>
      <c r="R6" s="21">
        <f t="shared" si="3"/>
        <v>8235</v>
      </c>
      <c r="S6" s="21">
        <f t="shared" si="3"/>
        <v>180.87</v>
      </c>
      <c r="T6" s="21">
        <f t="shared" si="3"/>
        <v>45.53</v>
      </c>
      <c r="U6" s="21">
        <f t="shared" si="3"/>
        <v>6736</v>
      </c>
      <c r="V6" s="21">
        <f t="shared" si="3"/>
        <v>23.33</v>
      </c>
      <c r="W6" s="21">
        <f t="shared" si="3"/>
        <v>288.73</v>
      </c>
      <c r="X6" s="22">
        <f>IF(X7="",NA(),X7)</f>
        <v>104.54</v>
      </c>
      <c r="Y6" s="22">
        <f t="shared" ref="Y6:AG6" si="4">IF(Y7="",NA(),Y7)</f>
        <v>101.16</v>
      </c>
      <c r="Z6" s="22">
        <f t="shared" si="4"/>
        <v>101.4</v>
      </c>
      <c r="AA6" s="22">
        <f t="shared" si="4"/>
        <v>103.26</v>
      </c>
      <c r="AB6" s="22">
        <f t="shared" si="4"/>
        <v>103.36</v>
      </c>
      <c r="AC6" s="22">
        <f t="shared" si="4"/>
        <v>104.47</v>
      </c>
      <c r="AD6" s="22">
        <f t="shared" si="4"/>
        <v>103.81</v>
      </c>
      <c r="AE6" s="22">
        <f t="shared" si="4"/>
        <v>104.35</v>
      </c>
      <c r="AF6" s="22">
        <f t="shared" si="4"/>
        <v>105.34</v>
      </c>
      <c r="AG6" s="22">
        <f t="shared" si="4"/>
        <v>105.77</v>
      </c>
      <c r="AH6" s="21" t="str">
        <f>IF(AH7="","",IF(AH7="-","【-】","【"&amp;SUBSTITUTE(TEXT(AH7,"#,##0.00"),"-","△")&amp;"】"))</f>
        <v>【111.39】</v>
      </c>
      <c r="AI6" s="22">
        <f>IF(AI7="",NA(),AI7)</f>
        <v>19.2</v>
      </c>
      <c r="AJ6" s="22">
        <f t="shared" ref="AJ6:AR6" si="5">IF(AJ7="",NA(),AJ7)</f>
        <v>17.77</v>
      </c>
      <c r="AK6" s="22">
        <f t="shared" si="5"/>
        <v>16.23</v>
      </c>
      <c r="AL6" s="22">
        <f t="shared" si="5"/>
        <v>15.59</v>
      </c>
      <c r="AM6" s="22">
        <f t="shared" si="5"/>
        <v>8.82</v>
      </c>
      <c r="AN6" s="22">
        <f t="shared" si="5"/>
        <v>16.399999999999999</v>
      </c>
      <c r="AO6" s="22">
        <f t="shared" si="5"/>
        <v>25.66</v>
      </c>
      <c r="AP6" s="22">
        <f t="shared" si="5"/>
        <v>21.69</v>
      </c>
      <c r="AQ6" s="22">
        <f t="shared" si="5"/>
        <v>24.04</v>
      </c>
      <c r="AR6" s="22">
        <f t="shared" si="5"/>
        <v>28.03</v>
      </c>
      <c r="AS6" s="21" t="str">
        <f>IF(AS7="","",IF(AS7="-","【-】","【"&amp;SUBSTITUTE(TEXT(AS7,"#,##0.00"),"-","△")&amp;"】"))</f>
        <v>【1.30】</v>
      </c>
      <c r="AT6" s="22">
        <f>IF(AT7="",NA(),AT7)</f>
        <v>505.43</v>
      </c>
      <c r="AU6" s="22">
        <f t="shared" ref="AU6:BC6" si="6">IF(AU7="",NA(),AU7)</f>
        <v>577.41999999999996</v>
      </c>
      <c r="AV6" s="22">
        <f t="shared" si="6"/>
        <v>521.42999999999995</v>
      </c>
      <c r="AW6" s="22">
        <f t="shared" si="6"/>
        <v>493.73</v>
      </c>
      <c r="AX6" s="22">
        <f t="shared" si="6"/>
        <v>444.51</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431.33</v>
      </c>
      <c r="BF6" s="22">
        <f t="shared" ref="BF6:BN6" si="7">IF(BF7="",NA(),BF7)</f>
        <v>460.29</v>
      </c>
      <c r="BG6" s="22">
        <f t="shared" si="7"/>
        <v>502.06</v>
      </c>
      <c r="BH6" s="22">
        <f t="shared" si="7"/>
        <v>663.15</v>
      </c>
      <c r="BI6" s="22">
        <f t="shared" si="7"/>
        <v>604.41999999999996</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105.73</v>
      </c>
      <c r="BQ6" s="22">
        <f t="shared" ref="BQ6:BY6" si="8">IF(BQ7="",NA(),BQ7)</f>
        <v>99.5</v>
      </c>
      <c r="BR6" s="22">
        <f t="shared" si="8"/>
        <v>99.48</v>
      </c>
      <c r="BS6" s="22">
        <f t="shared" si="8"/>
        <v>84.16</v>
      </c>
      <c r="BT6" s="22">
        <f t="shared" si="8"/>
        <v>101.48</v>
      </c>
      <c r="BU6" s="22">
        <f t="shared" si="8"/>
        <v>87.51</v>
      </c>
      <c r="BV6" s="22">
        <f t="shared" si="8"/>
        <v>84.77</v>
      </c>
      <c r="BW6" s="22">
        <f t="shared" si="8"/>
        <v>87.11</v>
      </c>
      <c r="BX6" s="22">
        <f t="shared" si="8"/>
        <v>82.78</v>
      </c>
      <c r="BY6" s="22">
        <f t="shared" si="8"/>
        <v>84.82</v>
      </c>
      <c r="BZ6" s="21" t="str">
        <f>IF(BZ7="","",IF(BZ7="-","【-】","【"&amp;SUBSTITUTE(TEXT(BZ7,"#,##0.00"),"-","△")&amp;"】"))</f>
        <v>【102.35】</v>
      </c>
      <c r="CA6" s="22">
        <f>IF(CA7="",NA(),CA7)</f>
        <v>186.4</v>
      </c>
      <c r="CB6" s="22">
        <f t="shared" ref="CB6:CJ6" si="9">IF(CB7="",NA(),CB7)</f>
        <v>198.08</v>
      </c>
      <c r="CC6" s="22">
        <f t="shared" si="9"/>
        <v>201.9</v>
      </c>
      <c r="CD6" s="22">
        <f t="shared" si="9"/>
        <v>205.57</v>
      </c>
      <c r="CE6" s="22">
        <f t="shared" si="9"/>
        <v>203.88</v>
      </c>
      <c r="CF6" s="22">
        <f t="shared" si="9"/>
        <v>218.42</v>
      </c>
      <c r="CG6" s="22">
        <f t="shared" si="9"/>
        <v>227.27</v>
      </c>
      <c r="CH6" s="22">
        <f t="shared" si="9"/>
        <v>223.98</v>
      </c>
      <c r="CI6" s="22">
        <f t="shared" si="9"/>
        <v>225.09</v>
      </c>
      <c r="CJ6" s="22">
        <f t="shared" si="9"/>
        <v>224.82</v>
      </c>
      <c r="CK6" s="21" t="str">
        <f>IF(CK7="","",IF(CK7="-","【-】","【"&amp;SUBSTITUTE(TEXT(CK7,"#,##0.00"),"-","△")&amp;"】"))</f>
        <v>【167.74】</v>
      </c>
      <c r="CL6" s="22">
        <f>IF(CL7="",NA(),CL7)</f>
        <v>41.93</v>
      </c>
      <c r="CM6" s="22">
        <f t="shared" ref="CM6:CU6" si="10">IF(CM7="",NA(),CM7)</f>
        <v>40.33</v>
      </c>
      <c r="CN6" s="22">
        <f t="shared" si="10"/>
        <v>39.159999999999997</v>
      </c>
      <c r="CO6" s="22">
        <f t="shared" si="10"/>
        <v>36.24</v>
      </c>
      <c r="CP6" s="22">
        <f t="shared" si="10"/>
        <v>34.9</v>
      </c>
      <c r="CQ6" s="22">
        <f t="shared" si="10"/>
        <v>50.24</v>
      </c>
      <c r="CR6" s="22">
        <f t="shared" si="10"/>
        <v>50.29</v>
      </c>
      <c r="CS6" s="22">
        <f t="shared" si="10"/>
        <v>49.64</v>
      </c>
      <c r="CT6" s="22">
        <f t="shared" si="10"/>
        <v>49.38</v>
      </c>
      <c r="CU6" s="22">
        <f t="shared" si="10"/>
        <v>50.09</v>
      </c>
      <c r="CV6" s="21" t="str">
        <f>IF(CV7="","",IF(CV7="-","【-】","【"&amp;SUBSTITUTE(TEXT(CV7,"#,##0.00"),"-","△")&amp;"】"))</f>
        <v>【60.29】</v>
      </c>
      <c r="CW6" s="22">
        <f>IF(CW7="",NA(),CW7)</f>
        <v>74.69</v>
      </c>
      <c r="CX6" s="22">
        <f t="shared" ref="CX6:DF6" si="11">IF(CX7="",NA(),CX7)</f>
        <v>75.88</v>
      </c>
      <c r="CY6" s="22">
        <f t="shared" si="11"/>
        <v>74.97</v>
      </c>
      <c r="CZ6" s="22">
        <f t="shared" si="11"/>
        <v>73.040000000000006</v>
      </c>
      <c r="DA6" s="22">
        <f t="shared" si="11"/>
        <v>73.72</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56.56</v>
      </c>
      <c r="DI6" s="22">
        <f t="shared" ref="DI6:DQ6" si="12">IF(DI7="",NA(),DI7)</f>
        <v>58.54</v>
      </c>
      <c r="DJ6" s="22">
        <f t="shared" si="12"/>
        <v>59.63</v>
      </c>
      <c r="DK6" s="22">
        <f t="shared" si="12"/>
        <v>60.76</v>
      </c>
      <c r="DL6" s="22">
        <f t="shared" si="12"/>
        <v>61.51</v>
      </c>
      <c r="DM6" s="22">
        <f t="shared" si="12"/>
        <v>45.14</v>
      </c>
      <c r="DN6" s="22">
        <f t="shared" si="12"/>
        <v>45.85</v>
      </c>
      <c r="DO6" s="22">
        <f t="shared" si="12"/>
        <v>47.31</v>
      </c>
      <c r="DP6" s="22">
        <f t="shared" si="12"/>
        <v>47.5</v>
      </c>
      <c r="DQ6" s="22">
        <f t="shared" si="12"/>
        <v>48.41</v>
      </c>
      <c r="DR6" s="21" t="str">
        <f>IF(DR7="","",IF(DR7="-","【-】","【"&amp;SUBSTITUTE(TEXT(DR7,"#,##0.00"),"-","△")&amp;"】"))</f>
        <v>【50.88】</v>
      </c>
      <c r="DS6" s="22">
        <f>IF(DS7="",NA(),DS7)</f>
        <v>18.190000000000001</v>
      </c>
      <c r="DT6" s="22">
        <f t="shared" ref="DT6:EB6" si="13">IF(DT7="",NA(),DT7)</f>
        <v>19.28</v>
      </c>
      <c r="DU6" s="22">
        <f t="shared" si="13"/>
        <v>21.19</v>
      </c>
      <c r="DV6" s="22">
        <f t="shared" si="13"/>
        <v>29.14</v>
      </c>
      <c r="DW6" s="22">
        <f t="shared" si="13"/>
        <v>28.96</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0.32</v>
      </c>
      <c r="EE6" s="22">
        <f t="shared" ref="EE6:EM6" si="14">IF(EE7="",NA(),EE7)</f>
        <v>0.22</v>
      </c>
      <c r="EF6" s="22">
        <f t="shared" si="14"/>
        <v>0.18</v>
      </c>
      <c r="EG6" s="22">
        <f t="shared" si="14"/>
        <v>1.44</v>
      </c>
      <c r="EH6" s="22">
        <f t="shared" si="14"/>
        <v>1.23</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15849</v>
      </c>
      <c r="D7" s="24">
        <v>46</v>
      </c>
      <c r="E7" s="24">
        <v>1</v>
      </c>
      <c r="F7" s="24">
        <v>0</v>
      </c>
      <c r="G7" s="24">
        <v>1</v>
      </c>
      <c r="H7" s="24" t="s">
        <v>93</v>
      </c>
      <c r="I7" s="24" t="s">
        <v>94</v>
      </c>
      <c r="J7" s="24" t="s">
        <v>95</v>
      </c>
      <c r="K7" s="24" t="s">
        <v>96</v>
      </c>
      <c r="L7" s="24" t="s">
        <v>97</v>
      </c>
      <c r="M7" s="24" t="s">
        <v>98</v>
      </c>
      <c r="N7" s="25" t="s">
        <v>99</v>
      </c>
      <c r="O7" s="25">
        <v>67.040000000000006</v>
      </c>
      <c r="P7" s="25">
        <v>82.34</v>
      </c>
      <c r="Q7" s="25">
        <v>4290</v>
      </c>
      <c r="R7" s="25">
        <v>8235</v>
      </c>
      <c r="S7" s="25">
        <v>180.87</v>
      </c>
      <c r="T7" s="25">
        <v>45.53</v>
      </c>
      <c r="U7" s="25">
        <v>6736</v>
      </c>
      <c r="V7" s="25">
        <v>23.33</v>
      </c>
      <c r="W7" s="25">
        <v>288.73</v>
      </c>
      <c r="X7" s="25">
        <v>104.54</v>
      </c>
      <c r="Y7" s="25">
        <v>101.16</v>
      </c>
      <c r="Z7" s="25">
        <v>101.4</v>
      </c>
      <c r="AA7" s="25">
        <v>103.26</v>
      </c>
      <c r="AB7" s="25">
        <v>103.36</v>
      </c>
      <c r="AC7" s="25">
        <v>104.47</v>
      </c>
      <c r="AD7" s="25">
        <v>103.81</v>
      </c>
      <c r="AE7" s="25">
        <v>104.35</v>
      </c>
      <c r="AF7" s="25">
        <v>105.34</v>
      </c>
      <c r="AG7" s="25">
        <v>105.77</v>
      </c>
      <c r="AH7" s="25">
        <v>111.39</v>
      </c>
      <c r="AI7" s="25">
        <v>19.2</v>
      </c>
      <c r="AJ7" s="25">
        <v>17.77</v>
      </c>
      <c r="AK7" s="25">
        <v>16.23</v>
      </c>
      <c r="AL7" s="25">
        <v>15.59</v>
      </c>
      <c r="AM7" s="25">
        <v>8.82</v>
      </c>
      <c r="AN7" s="25">
        <v>16.399999999999999</v>
      </c>
      <c r="AO7" s="25">
        <v>25.66</v>
      </c>
      <c r="AP7" s="25">
        <v>21.69</v>
      </c>
      <c r="AQ7" s="25">
        <v>24.04</v>
      </c>
      <c r="AR7" s="25">
        <v>28.03</v>
      </c>
      <c r="AS7" s="25">
        <v>1.3</v>
      </c>
      <c r="AT7" s="25">
        <v>505.43</v>
      </c>
      <c r="AU7" s="25">
        <v>577.41999999999996</v>
      </c>
      <c r="AV7" s="25">
        <v>521.42999999999995</v>
      </c>
      <c r="AW7" s="25">
        <v>493.73</v>
      </c>
      <c r="AX7" s="25">
        <v>444.51</v>
      </c>
      <c r="AY7" s="25">
        <v>293.23</v>
      </c>
      <c r="AZ7" s="25">
        <v>300.14</v>
      </c>
      <c r="BA7" s="25">
        <v>301.04000000000002</v>
      </c>
      <c r="BB7" s="25">
        <v>305.08</v>
      </c>
      <c r="BC7" s="25">
        <v>305.33999999999997</v>
      </c>
      <c r="BD7" s="25">
        <v>261.51</v>
      </c>
      <c r="BE7" s="25">
        <v>431.33</v>
      </c>
      <c r="BF7" s="25">
        <v>460.29</v>
      </c>
      <c r="BG7" s="25">
        <v>502.06</v>
      </c>
      <c r="BH7" s="25">
        <v>663.15</v>
      </c>
      <c r="BI7" s="25">
        <v>604.41999999999996</v>
      </c>
      <c r="BJ7" s="25">
        <v>542.29999999999995</v>
      </c>
      <c r="BK7" s="25">
        <v>566.65</v>
      </c>
      <c r="BL7" s="25">
        <v>551.62</v>
      </c>
      <c r="BM7" s="25">
        <v>585.59</v>
      </c>
      <c r="BN7" s="25">
        <v>561.34</v>
      </c>
      <c r="BO7" s="25">
        <v>265.16000000000003</v>
      </c>
      <c r="BP7" s="25">
        <v>105.73</v>
      </c>
      <c r="BQ7" s="25">
        <v>99.5</v>
      </c>
      <c r="BR7" s="25">
        <v>99.48</v>
      </c>
      <c r="BS7" s="25">
        <v>84.16</v>
      </c>
      <c r="BT7" s="25">
        <v>101.48</v>
      </c>
      <c r="BU7" s="25">
        <v>87.51</v>
      </c>
      <c r="BV7" s="25">
        <v>84.77</v>
      </c>
      <c r="BW7" s="25">
        <v>87.11</v>
      </c>
      <c r="BX7" s="25">
        <v>82.78</v>
      </c>
      <c r="BY7" s="25">
        <v>84.82</v>
      </c>
      <c r="BZ7" s="25">
        <v>102.35</v>
      </c>
      <c r="CA7" s="25">
        <v>186.4</v>
      </c>
      <c r="CB7" s="25">
        <v>198.08</v>
      </c>
      <c r="CC7" s="25">
        <v>201.9</v>
      </c>
      <c r="CD7" s="25">
        <v>205.57</v>
      </c>
      <c r="CE7" s="25">
        <v>203.88</v>
      </c>
      <c r="CF7" s="25">
        <v>218.42</v>
      </c>
      <c r="CG7" s="25">
        <v>227.27</v>
      </c>
      <c r="CH7" s="25">
        <v>223.98</v>
      </c>
      <c r="CI7" s="25">
        <v>225.09</v>
      </c>
      <c r="CJ7" s="25">
        <v>224.82</v>
      </c>
      <c r="CK7" s="25">
        <v>167.74</v>
      </c>
      <c r="CL7" s="25">
        <v>41.93</v>
      </c>
      <c r="CM7" s="25">
        <v>40.33</v>
      </c>
      <c r="CN7" s="25">
        <v>39.159999999999997</v>
      </c>
      <c r="CO7" s="25">
        <v>36.24</v>
      </c>
      <c r="CP7" s="25">
        <v>34.9</v>
      </c>
      <c r="CQ7" s="25">
        <v>50.24</v>
      </c>
      <c r="CR7" s="25">
        <v>50.29</v>
      </c>
      <c r="CS7" s="25">
        <v>49.64</v>
      </c>
      <c r="CT7" s="25">
        <v>49.38</v>
      </c>
      <c r="CU7" s="25">
        <v>50.09</v>
      </c>
      <c r="CV7" s="25">
        <v>60.29</v>
      </c>
      <c r="CW7" s="25">
        <v>74.69</v>
      </c>
      <c r="CX7" s="25">
        <v>75.88</v>
      </c>
      <c r="CY7" s="25">
        <v>74.97</v>
      </c>
      <c r="CZ7" s="25">
        <v>73.040000000000006</v>
      </c>
      <c r="DA7" s="25">
        <v>73.72</v>
      </c>
      <c r="DB7" s="25">
        <v>78.650000000000006</v>
      </c>
      <c r="DC7" s="25">
        <v>77.73</v>
      </c>
      <c r="DD7" s="25">
        <v>78.09</v>
      </c>
      <c r="DE7" s="25">
        <v>78.010000000000005</v>
      </c>
      <c r="DF7" s="25">
        <v>77.599999999999994</v>
      </c>
      <c r="DG7" s="25">
        <v>90.12</v>
      </c>
      <c r="DH7" s="25">
        <v>56.56</v>
      </c>
      <c r="DI7" s="25">
        <v>58.54</v>
      </c>
      <c r="DJ7" s="25">
        <v>59.63</v>
      </c>
      <c r="DK7" s="25">
        <v>60.76</v>
      </c>
      <c r="DL7" s="25">
        <v>61.51</v>
      </c>
      <c r="DM7" s="25">
        <v>45.14</v>
      </c>
      <c r="DN7" s="25">
        <v>45.85</v>
      </c>
      <c r="DO7" s="25">
        <v>47.31</v>
      </c>
      <c r="DP7" s="25">
        <v>47.5</v>
      </c>
      <c r="DQ7" s="25">
        <v>48.41</v>
      </c>
      <c r="DR7" s="25">
        <v>50.88</v>
      </c>
      <c r="DS7" s="25">
        <v>18.190000000000001</v>
      </c>
      <c r="DT7" s="25">
        <v>19.28</v>
      </c>
      <c r="DU7" s="25">
        <v>21.19</v>
      </c>
      <c r="DV7" s="25">
        <v>29.14</v>
      </c>
      <c r="DW7" s="25">
        <v>28.96</v>
      </c>
      <c r="DX7" s="25">
        <v>13.58</v>
      </c>
      <c r="DY7" s="25">
        <v>14.13</v>
      </c>
      <c r="DZ7" s="25">
        <v>16.77</v>
      </c>
      <c r="EA7" s="25">
        <v>17.399999999999999</v>
      </c>
      <c r="EB7" s="25">
        <v>18.64</v>
      </c>
      <c r="EC7" s="25">
        <v>22.3</v>
      </c>
      <c r="ED7" s="25">
        <v>0.32</v>
      </c>
      <c r="EE7" s="25">
        <v>0.22</v>
      </c>
      <c r="EF7" s="25">
        <v>0.18</v>
      </c>
      <c r="EG7" s="25">
        <v>1.44</v>
      </c>
      <c r="EH7" s="25">
        <v>1.23</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PC2022_028</cp:lastModifiedBy>
  <dcterms:created xsi:type="dcterms:W3CDTF">2022-12-01T00:51:50Z</dcterms:created>
  <dcterms:modified xsi:type="dcterms:W3CDTF">2023-01-17T04:51:33Z</dcterms:modified>
  <cp:category/>
</cp:coreProperties>
</file>