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10.10.100.31\洞爺湖町企画財政課\A 総務\01 財政\01 財政\10各種照会\01財政状況資料集\R8\0310財政状況資料集（１回目）\"/>
    </mc:Choice>
  </mc:AlternateContent>
  <xr:revisionPtr revIDLastSave="0" documentId="13_ncr:1_{70B98E72-776A-4DF1-A19F-68906384E70F}" xr6:coauthVersionLast="47" xr6:coauthVersionMax="47" xr10:uidLastSave="{00000000-0000-0000-0000-000000000000}"/>
  <bookViews>
    <workbookView xWindow="-12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32" i="12" l="1"/>
  <c r="V32" i="12" l="1"/>
  <c r="Q32"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E35" i="10"/>
  <c r="C35" i="10"/>
  <c r="CO34" i="10"/>
  <c r="BW34" i="10"/>
  <c r="BW35"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<sst xmlns="http://schemas.openxmlformats.org/spreadsheetml/2006/main" count="1077" uniqueCount="555">
  <si>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</si>
  <si>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</si>
  <si>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</si>
  <si>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</si>
  <si>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</si>
  <si>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</si>
  <si>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</si>
  <si>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</si>
  <si>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</si>
  <si>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</si>
  <si>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</si>
  <si>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</si>
  <si>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</si>
  <si>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</si>
  <si>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</si>
  <si>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</si>
  <si>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</si>
  <si>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</si>
  <si>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</si>
  <si>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</si>
  <si>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</si>
  <si>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</si>
  <si>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</si>
  <si>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</si>
  <si>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</si>
  <si>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</si>
  <si>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</si>
  <si>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</si>
  <si>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</si>
  <si>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</si>
  <si>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</si>
  <si>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</si>
  <si>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</si>
  <si>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</si>
  <si>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</si>
  <si>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</si>
  <si>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</si>
  <si>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</si>
  <si>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</si>
  <si>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</si>
  <si>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</si>
  <si>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</si>
  <si>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</si>
  <si>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</si>
  <si>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</si>
  <si>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</si>
  <si>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</si>
  <si>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</si>
  <si>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</si>
  <si>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</si>
  <si>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</si>
  <si>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</si>
  <si>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</si>
  <si>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</si>
  <si>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</si>
  <si>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</si>
  <si>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</si>
  <si>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</si>
  <si>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</si>
  <si>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</si>
  <si>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</si>
  <si>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</si>
  <si>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</si>
  <si>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</si>
  <si>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</si>
  <si>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</si>
  <si>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</si>
  <si>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</si>
  <si>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</si>
  <si>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</si>
  <si>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</si>
  <si>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</si>
  <si>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</si>
  <si>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</si>
  <si>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</si>
  <si>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</si>
  <si>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</si>
  <si>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</si>
  <si>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</si>
  <si>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</si>
  <si>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</si>
  <si>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</si>
  <si>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</si>
  <si>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</si>
  <si>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</si>
  <si>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</si>
  <si>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</si>
  <si>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</si>
  <si>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</si>
  <si>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</si>
  <si>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</si>
  <si>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</si>
  <si>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</si>
  <si>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</si>
  <si>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洞爺湖町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</si>
  <si>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</si>
  <si>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</si>
  <si>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</si>
  <si>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</si>
  <si>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</si>
  <si>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</si>
  <si>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</si>
  <si>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</si>
  <si>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</si>
  <si>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</si>
  <si>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</si>
  <si>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</si>
  <si>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</si>
  <si>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</si>
  <si>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</si>
  <si>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</si>
  <si>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</si>
  <si>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</si>
  <si>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</si>
  <si>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</si>
  <si>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</si>
  <si>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</si>
  <si>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</si>
  <si>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</si>
  <si>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</si>
  <si>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</si>
  <si>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</si>
  <si>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</si>
  <si>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</si>
  <si>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</si>
  <si>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</si>
  <si>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</si>
  <si>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</si>
  <si>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</si>
  <si>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</si>
  <si>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</si>
  <si>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</si>
  <si>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</si>
  <si>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</si>
  <si>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</si>
  <si>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</si>
  <si>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</si>
  <si>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</si>
  <si>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</si>
  <si>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</si>
  <si>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</si>
  <si>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</si>
  <si>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</si>
  <si>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</si>
  <si>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</si>
  <si>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</si>
  <si>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</si>
  <si>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</si>
  <si>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</si>
  <si>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</si>
  <si>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</si>
  <si>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</si>
  <si>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</si>
  <si>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</si>
  <si>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</si>
  <si>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</si>
  <si>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</si>
  <si>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</si>
  <si>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</si>
  <si>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</si>
  <si>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</si>
  <si>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</si>
  <si>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</si>
  <si>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</si>
  <si>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</si>
  <si>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</si>
  <si>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</si>
  <si>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</si>
  <si>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</si>
  <si>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</si>
  <si>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</si>
  <si>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</si>
  <si>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</si>
  <si>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</si>
  <si>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</si>
  <si>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</si>
  <si>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</si>
  <si>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</si>
  <si>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</si>
  <si>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</si>
  <si>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</si>
  <si>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</si>
  <si>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</si>
  <si>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</si>
  <si>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</si>
  <si>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</si>
  <si>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</si>
  <si>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</si>
  <si>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</si>
  <si>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</si>
  <si>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</si>
  <si>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</si>
  <si>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</si>
  <si>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</si>
  <si>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</si>
  <si>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</si>
  <si>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</si>
  <si>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</si>
  <si>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</si>
  <si>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</si>
  <si>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</si>
  <si>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</si>
  <si>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</si>
  <si>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北海道洞爺湖町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</si>
  <si>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</si>
  <si>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</si>
  <si>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</si>
  <si>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</si>
  <si>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</si>
  <si>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</si>
  <si>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</si>
  <si>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</si>
  <si>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</si>
  <si>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</si>
  <si>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</si>
  <si>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</si>
  <si>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</si>
  <si>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</si>
  <si>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</si>
  <si>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</si>
  <si>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</si>
  <si>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</si>
  <si>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</si>
  <si>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</si>
  <si>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</si>
  <si>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</si>
  <si>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</si>
  <si>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</si>
  <si>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</si>
  <si>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</si>
  <si>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</si>
  <si>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</si>
  <si>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</si>
  <si>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</si>
  <si>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</si>
  <si>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</si>
  <si>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</si>
  <si>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</si>
  <si>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</si>
  <si>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</si>
  <si>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</si>
  <si>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</si>
  <si>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</si>
  <si>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</si>
  <si>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</si>
  <si>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</si>
  <si>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</si>
  <si>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</si>
  <si>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</si>
  <si>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</si>
  <si>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</si>
  <si>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</si>
  <si>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</si>
  <si>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</si>
  <si>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</si>
  <si>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</si>
  <si>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</si>
  <si>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</si>
  <si>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</si>
  <si>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</si>
  <si>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</si>
  <si>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</si>
  <si>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</si>
  <si>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</si>
  <si>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</si>
  <si>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</si>
  <si>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</si>
  <si>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</si>
  <si>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</si>
  <si>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</si>
  <si>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</si>
  <si>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</si>
  <si>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</si>
  <si>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</si>
  <si>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</si>
  <si>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</si>
  <si>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</si>
  <si>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</si>
  <si>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</si>
  <si>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</si>
  <si>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</si>
  <si>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</si>
  <si>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</si>
  <si>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</si>
  <si>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</si>
  <si>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</si>
  <si>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</si>
  <si>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</si>
  <si>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</si>
  <si>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</si>
  <si>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</si>
  <si>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</si>
  <si>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</si>
  <si>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</si>
  <si>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</si>
  <si>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</si>
  <si>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</si>
  <si>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</si>
  <si>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</si>
  <si>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</si>
  <si>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</si>
  <si>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</si>
  <si>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</si>
  <si>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</si>
  <si>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</si>
  <si>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</si>
  <si>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</si>
  <si>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</si>
  <si>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</si>
  <si>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</si>
  <si>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</si>
  <si>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</si>
  <si>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</si>
  <si>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</si>
  <si>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</si>
  <si>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</si>
  <si>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</si>
  <si>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</si>
  <si>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</si>
  <si>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</si>
  <si>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</si>
  <si>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</si>
  <si>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</si>
  <si>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</si>
  <si>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</si>
  <si>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</si>
  <si>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</si>
  <si>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</si>
  <si>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</si>
  <si>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</si>
  <si>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</si>
  <si>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</si>
  <si>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</si>
  <si>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</si>
  <si>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</si>
  <si>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</si>
  <si>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</si>
  <si>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</si>
  <si>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</si>
  <si>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</si>
  <si>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</si>
  <si>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</si>
  <si>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</si>
  <si>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</si>
  <si>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</si>
  <si>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</si>
  <si>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</si>
  <si>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</si>
  <si>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</si>
  <si>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</si>
  <si>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</si>
  <si>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</si>
  <si>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</si>
  <si>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</si>
  <si>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北海道洞爺湖町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</si>
  <si>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</si>
  <si>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</si>
  <si>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</si>
  <si>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</si>
  <si>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</si>
  <si>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</si>
  <si>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</si>
  <si>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</si>
  <si>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</si>
  <si>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</si>
  <si>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</si>
  <si>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</si>
  <si>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</si>
  <si>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</si>
  <si>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</si>
  <si>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</si>
  <si>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</si>
  <si>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</si>
  <si>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</si>
  <si>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</si>
  <si>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</si>
  <si>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</si>
  <si>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</si>
  <si>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</si>
  <si>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</si>
  <si>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</si>
  <si>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</si>
  <si>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</si>
  <si>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</si>
  <si>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</si>
  <si>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</si>
  <si>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</si>
  <si>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</si>
  <si>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</si>
  <si>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</si>
  <si>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</si>
  <si>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</si>
  <si>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</si>
  <si>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</si>
  <si>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</si>
  <si>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</si>
  <si>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</si>
  <si>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</si>
  <si>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</si>
  <si>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</si>
  <si>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</si>
  <si>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</si>
  <si>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</si>
  <si>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</si>
  <si>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</si>
  <si>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</si>
  <si>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</si>
  <si>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</si>
  <si>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</si>
  <si>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</si>
  <si>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</si>
  <si>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</si>
  <si>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</si>
  <si>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</si>
  <si>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</si>
  <si>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</si>
  <si>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</si>
  <si>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</si>
  <si>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</si>
  <si>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</si>
  <si>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</si>
  <si>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</si>
  <si>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</si>
  <si>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</si>
  <si>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</si>
  <si>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</si>
  <si>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</si>
  <si>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</si>
  <si>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</si>
  <si>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</si>
  <si>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</si>
  <si>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</si>
  <si>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</si>
  <si>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</si>
  <si>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</si>
  <si>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</si>
  <si>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</si>
  <si>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</si>
  <si>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</si>
  <si>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</si>
  <si>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</si>
  <si>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</si>
  <si>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</si>
  <si>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</si>
  <si>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</si>
  <si>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</si>
  <si>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</si>
  <si>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</si>
  <si>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</si>
  <si>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</si>
  <si>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</si>
  <si>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</si>
  <si>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</si>
  <si>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</si>
  <si>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</si>
  <si>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</si>
  <si>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</si>
  <si>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</si>
  <si>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</si>
  <si>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</si>
  <si>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</si>
  <si>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</si>
  <si>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</si>
  <si>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</si>
  <si>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</si>
  <si>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</si>
  <si>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</si>
  <si>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</si>
  <si>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</si>
  <si>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</si>
  <si>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</si>
  <si>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</si>
  <si>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</si>
  <si>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</si>
  <si>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</si>
  <si>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</si>
  <si>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</si>
  <si>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</si>
  <si>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</si>
  <si>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</si>
  <si>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</si>
  <si>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</si>
  <si>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</si>
  <si>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</si>
  <si>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</si>
  <si>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</si>
  <si>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</si>
  <si>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</si>
  <si>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</si>
  <si>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</si>
  <si>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</si>
  <si>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</si>
  <si>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</si>
  <si>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</si>
  <si>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</si>
  <si>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</si>
  <si>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</si>
  <si>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</si>
  <si>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</si>
  <si>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</si>
  <si>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</si>
  <si>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</si>
  <si>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</si>
  <si>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</si>
  <si>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</si>
  <si>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</si>
  <si>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</si>
  <si>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</si>
  <si>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</si>
  <si>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</si>
  <si>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</si>
  <si>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</si>
  <si>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</si>
  <si>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</si>
  <si>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</si>
  <si>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</si>
  <si>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</si>
  <si>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</si>
  <si>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</si>
  <si>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</si>
  <si>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</si>
  <si>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</si>
  <si>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</si>
  <si>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</si>
  <si>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</si>
  <si>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</si>
  <si>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</si>
  <si>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</si>
  <si>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</si>
  <si>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</si>
  <si>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1.85</t>
  </si>
  <si>
    <t>▲ 3.86</t>
  </si>
  <si>
    <t>水道事業会計</t>
  </si>
  <si>
    <t>一般会計</t>
  </si>
  <si>
    <t>公共下水道事業会計</t>
  </si>
  <si>
    <t>介護保険特別会計</t>
  </si>
  <si>
    <t>簡易水道事業会計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</si>
  <si>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</si>
  <si>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</si>
  <si>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</si>
  <si>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</si>
  <si>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</si>
  <si>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</si>
  <si>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</si>
  <si>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</si>
  <si>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</si>
  <si>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</si>
  <si>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西胆振行政事務組合</t>
    <rPh sb="0" eb="1">
      <t>ニシ</t>
    </rPh>
    <rPh sb="1" eb="3">
      <t>イブリ</t>
    </rPh>
    <rPh sb="3" eb="9">
      <t>ギョウセイジムクミアイ</t>
    </rPh>
    <phoneticPr fontId="2"/>
  </si>
  <si>
    <t>西いぶり広域連合</t>
    <rPh sb="0" eb="1">
      <t>ニシ</t>
    </rPh>
    <rPh sb="4" eb="8">
      <t>コウイキレンゴウ</t>
    </rPh>
    <phoneticPr fontId="2"/>
  </si>
  <si>
    <t>株式会社　グリーンステイ洞爺湖</t>
  </si>
  <si>
    <t>合併地域振興基金</t>
    <phoneticPr fontId="5"/>
  </si>
  <si>
    <t>公共施設等整備基金</t>
    <phoneticPr fontId="5"/>
  </si>
  <si>
    <t>観光開発基金</t>
    <phoneticPr fontId="5"/>
  </si>
  <si>
    <t>みんなの基金</t>
    <phoneticPr fontId="5"/>
  </si>
  <si>
    <t>国営畑地かんがい排水事業振興基金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</si>
</sst>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3A7-4F2A-ACE8-EF983B690F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147574</c:v>
                </c:pt>
                <c:pt idx="1">
                  <c:v>121843</c:v>
                </c:pt>
                <c:pt idx="2">
                  <c:v>61595</c:v>
                </c:pt>
                <c:pt idx="3">
                  <c:v>57932</c:v>
                </c:pt>
                <c:pt idx="4">
                  <c:v>81906</c:v>
                </c:pt>
              </c:numCache>
            </c:numRef>
          </c:val>
          <c:smooth val="0"/>
          <c:extLst>
            <c:ext xmlns:c16="http://schemas.microsoft.com/office/drawing/2014/chart" uri="{C3380CC4-5D6E-409C-BE32-E72D297353CC}">
              <c16:uniqueId val="{00000001-A3A7-4F2A-ACE8-EF983B690F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1.98</c:v>
                </c:pt>
                <c:pt idx="1">
                  <c:v>4.29</c:v>
                </c:pt>
                <c:pt idx="2">
                  <c:v>5.84</c:v>
                </c:pt>
                <c:pt idx="3">
                  <c:v>2.95</c:v>
                </c:pt>
                <c:pt idx="4">
                  <c:v>4.97</c:v>
                </c:pt>
              </c:numCache>
            </c:numRef>
          </c:val>
          <c:extLst>
            <c:ext xmlns:c16="http://schemas.microsoft.com/office/drawing/2014/chart" uri="{C3380CC4-5D6E-409C-BE32-E72D297353CC}">
              <c16:uniqueId val="{00000000-106B-49CD-ABD8-CEA80D6A8A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29.51</c:v>
                </c:pt>
                <c:pt idx="1">
                  <c:v>27.22</c:v>
                </c:pt>
                <c:pt idx="2">
                  <c:v>27.61</c:v>
                </c:pt>
                <c:pt idx="3">
                  <c:v>27.1</c:v>
                </c:pt>
                <c:pt idx="4">
                  <c:v>26.59</c:v>
                </c:pt>
              </c:numCache>
            </c:numRef>
          </c:val>
          <c:extLst>
            <c:ext xmlns:c16="http://schemas.microsoft.com/office/drawing/2014/chart" uri="{C3380CC4-5D6E-409C-BE32-E72D297353CC}">
              <c16:uniqueId val="{00000001-106B-49CD-ABD8-CEA80D6A8A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-1.85</c:v>
                </c:pt>
                <c:pt idx="1">
                  <c:v>2.46</c:v>
                </c:pt>
                <c:pt idx="2">
                  <c:v>1.53</c:v>
                </c:pt>
                <c:pt idx="3">
                  <c:v>-3.86</c:v>
                </c:pt>
                <c:pt idx="4">
                  <c:v>2.09</c:v>
                </c:pt>
              </c:numCache>
            </c:numRef>
          </c:val>
          <c:smooth val="0"/>
          <c:extLst>
            <c:ext xmlns:c16="http://schemas.microsoft.com/office/drawing/2014/chart" uri="{C3380CC4-5D6E-409C-BE32-E72D297353CC}">
              <c16:uniqueId val="{00000002-106B-49CD-ABD8-CEA80D6A8A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0.18</c:v>
                </c:pt>
                <c:pt idx="4">
                  <c:v>#N/A</c:v>
                </c:pt>
                <c:pt idx="5">
                  <c:v>0.28000000000000003</c:v>
                </c:pt>
                <c:pt idx="6">
                  <c:v>0</c:v>
                </c:pt>
                <c:pt idx="7">
                  <c:v>0</c:v>
                </c:pt>
                <c:pt idx="8">
                  <c:v>0</c:v>
                </c:pt>
                <c:pt idx="9">
                  <c:v>0</c:v>
                </c:pt>
              </c:numCache>
            </c:numRef>
          </c:val>
          <c:extLst>
            <c:ext xmlns:c16="http://schemas.microsoft.com/office/drawing/2014/chart" uri="{C3380CC4-5D6E-409C-BE32-E72D297353CC}">
              <c16:uniqueId val="{00000000-205A-4F6E-90E4-9FBB3BEFF4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5A-4F6E-90E4-9FBB3BEFF4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5A-4F6E-90E4-9FBB3BEFF4A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0.17</c:v>
                </c:pt>
                <c:pt idx="6">
                  <c:v>#N/A</c:v>
                </c:pt>
                <c:pt idx="7">
                  <c:v>7.0000000000000007E-2</c:v>
                </c:pt>
                <c:pt idx="8">
                  <c:v>#N/A</c:v>
                </c:pt>
                <c:pt idx="9">
                  <c:v>7.0000000000000007E-2</c:v>
                </c:pt>
              </c:numCache>
            </c:numRef>
          </c:val>
          <c:extLst>
            <c:ext xmlns:c16="http://schemas.microsoft.com/office/drawing/2014/chart" uri="{C3380CC4-5D6E-409C-BE32-E72D297353CC}">
              <c16:uniqueId val="{00000003-205A-4F6E-90E4-9FBB3BEFF4A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0.13</c:v>
                </c:pt>
                <c:pt idx="4">
                  <c:v>#N/A</c:v>
                </c:pt>
                <c:pt idx="5">
                  <c:v>0.13</c:v>
                </c:pt>
                <c:pt idx="6">
                  <c:v>#N/A</c:v>
                </c:pt>
                <c:pt idx="7">
                  <c:v>0.14000000000000001</c:v>
                </c:pt>
                <c:pt idx="8">
                  <c:v>#N/A</c:v>
                </c:pt>
                <c:pt idx="9">
                  <c:v>0.15</c:v>
                </c:pt>
              </c:numCache>
            </c:numRef>
          </c:val>
          <c:extLst>
            <c:ext xmlns:c16="http://schemas.microsoft.com/office/drawing/2014/chart" uri="{C3380CC4-5D6E-409C-BE32-E72D297353CC}">
              <c16:uniqueId val="{00000004-205A-4F6E-90E4-9FBB3BEFF4A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0.25</c:v>
                </c:pt>
                <c:pt idx="8">
                  <c:v>#N/A</c:v>
                </c:pt>
                <c:pt idx="9">
                  <c:v>0.24</c:v>
                </c:pt>
              </c:numCache>
            </c:numRef>
          </c:val>
          <c:extLst>
            <c:ext xmlns:c16="http://schemas.microsoft.com/office/drawing/2014/chart" uri="{C3380CC4-5D6E-409C-BE32-E72D297353CC}">
              <c16:uniqueId val="{00000005-205A-4F6E-90E4-9FBB3BEFF4A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0.74</c:v>
                </c:pt>
                <c:pt idx="2">
                  <c:v>#N/A</c:v>
                </c:pt>
                <c:pt idx="3">
                  <c:v>1.22</c:v>
                </c:pt>
                <c:pt idx="4">
                  <c:v>#N/A</c:v>
                </c:pt>
                <c:pt idx="5">
                  <c:v>1.03</c:v>
                </c:pt>
                <c:pt idx="6">
                  <c:v>#N/A</c:v>
                </c:pt>
                <c:pt idx="7">
                  <c:v>0.68</c:v>
                </c:pt>
                <c:pt idx="8">
                  <c:v>#N/A</c:v>
                </c:pt>
                <c:pt idx="9">
                  <c:v>1.1200000000000001</c:v>
                </c:pt>
              </c:numCache>
            </c:numRef>
          </c:val>
          <c:extLst>
            <c:ext xmlns:c16="http://schemas.microsoft.com/office/drawing/2014/chart" uri="{C3380CC4-5D6E-409C-BE32-E72D297353CC}">
              <c16:uniqueId val="{00000006-205A-4F6E-90E4-9FBB3BEFF4A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c:v>
                </c:pt>
                <c:pt idx="8">
                  <c:v>#N/A</c:v>
                </c:pt>
                <c:pt idx="9">
                  <c:v>1.81</c:v>
                </c:pt>
              </c:numCache>
            </c:numRef>
          </c:val>
          <c:extLst>
            <c:ext xmlns:c16="http://schemas.microsoft.com/office/drawing/2014/chart" uri="{C3380CC4-5D6E-409C-BE32-E72D297353CC}">
              <c16:uniqueId val="{00000007-205A-4F6E-90E4-9FBB3BEFF4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1.97</c:v>
                </c:pt>
                <c:pt idx="2">
                  <c:v>#N/A</c:v>
                </c:pt>
                <c:pt idx="3">
                  <c:v>4.28</c:v>
                </c:pt>
                <c:pt idx="4">
                  <c:v>#N/A</c:v>
                </c:pt>
                <c:pt idx="5">
                  <c:v>5.84</c:v>
                </c:pt>
                <c:pt idx="6">
                  <c:v>#N/A</c:v>
                </c:pt>
                <c:pt idx="7">
                  <c:v>2.95</c:v>
                </c:pt>
                <c:pt idx="8">
                  <c:v>#N/A</c:v>
                </c:pt>
                <c:pt idx="9">
                  <c:v>4.97</c:v>
                </c:pt>
              </c:numCache>
            </c:numRef>
          </c:val>
          <c:extLst>
            <c:ext xmlns:c16="http://schemas.microsoft.com/office/drawing/2014/chart" uri="{C3380CC4-5D6E-409C-BE32-E72D297353CC}">
              <c16:uniqueId val="{00000008-205A-4F6E-90E4-9FBB3BEFF4A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8.41</c:v>
                </c:pt>
                <c:pt idx="2">
                  <c:v>#N/A</c:v>
                </c:pt>
                <c:pt idx="3">
                  <c:v>7.98</c:v>
                </c:pt>
                <c:pt idx="4">
                  <c:v>#N/A</c:v>
                </c:pt>
                <c:pt idx="5">
                  <c:v>8.0299999999999994</c:v>
                </c:pt>
                <c:pt idx="6">
                  <c:v>#N/A</c:v>
                </c:pt>
                <c:pt idx="7">
                  <c:v>8.0500000000000007</c:v>
                </c:pt>
                <c:pt idx="8">
                  <c:v>#N/A</c:v>
                </c:pt>
                <c:pt idx="9">
                  <c:v>7.76</c:v>
                </c:pt>
              </c:numCache>
            </c:numRef>
          </c:val>
          <c:extLst>
            <c:ext xmlns:c16="http://schemas.microsoft.com/office/drawing/2014/chart" uri="{C3380CC4-5D6E-409C-BE32-E72D297353CC}">
              <c16:uniqueId val="{00000009-205A-4F6E-90E4-9FBB3BEFF4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790</c:v>
                </c:pt>
                <c:pt idx="5">
                  <c:v>778</c:v>
                </c:pt>
                <c:pt idx="8">
                  <c:v>823</c:v>
                </c:pt>
                <c:pt idx="11">
                  <c:v>782</c:v>
                </c:pt>
                <c:pt idx="14">
                  <c:v>805</c:v>
                </c:pt>
              </c:numCache>
            </c:numRef>
          </c:val>
          <c:extLst>
            <c:ext xmlns:c16="http://schemas.microsoft.com/office/drawing/2014/chart" uri="{C3380CC4-5D6E-409C-BE32-E72D297353CC}">
              <c16:uniqueId val="{00000000-4F8C-4E40-A113-C9898C5DB1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8C-4E40-A113-C9898C5DB1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4F8C-4E40-A113-C9898C5DB1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4</c:v>
                </c:pt>
                <c:pt idx="6">
                  <c:v>3</c:v>
                </c:pt>
                <c:pt idx="9">
                  <c:v>2</c:v>
                </c:pt>
                <c:pt idx="12">
                  <c:v>1</c:v>
                </c:pt>
              </c:numCache>
            </c:numRef>
          </c:val>
          <c:extLst>
            <c:ext xmlns:c16="http://schemas.microsoft.com/office/drawing/2014/chart" uri="{C3380CC4-5D6E-409C-BE32-E72D297353CC}">
              <c16:uniqueId val="{00000003-4F8C-4E40-A113-C9898C5DB1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288</c:v>
                </c:pt>
                <c:pt idx="3">
                  <c:v>273</c:v>
                </c:pt>
                <c:pt idx="6">
                  <c:v>259</c:v>
                </c:pt>
                <c:pt idx="9">
                  <c:v>263</c:v>
                </c:pt>
                <c:pt idx="12">
                  <c:v>208</c:v>
                </c:pt>
              </c:numCache>
            </c:numRef>
          </c:val>
          <c:extLst>
            <c:ext xmlns:c16="http://schemas.microsoft.com/office/drawing/2014/chart" uri="{C3380CC4-5D6E-409C-BE32-E72D297353CC}">
              <c16:uniqueId val="{00000004-4F8C-4E40-A113-C9898C5DB1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8C-4E40-A113-C9898C5DB1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8C-4E40-A113-C9898C5DB1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860</c:v>
                </c:pt>
                <c:pt idx="3">
                  <c:v>904</c:v>
                </c:pt>
                <c:pt idx="6">
                  <c:v>978</c:v>
                </c:pt>
                <c:pt idx="9">
                  <c:v>952</c:v>
                </c:pt>
                <c:pt idx="12">
                  <c:v>951</c:v>
                </c:pt>
              </c:numCache>
            </c:numRef>
          </c:val>
          <c:extLst>
            <c:ext xmlns:c16="http://schemas.microsoft.com/office/drawing/2014/chart" uri="{C3380CC4-5D6E-409C-BE32-E72D297353CC}">
              <c16:uniqueId val="{00000007-4F8C-4E40-A113-C9898C5DB1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372</c:v>
                </c:pt>
                <c:pt idx="2">
                  <c:v>#N/A</c:v>
                </c:pt>
                <c:pt idx="3">
                  <c:v>#N/A</c:v>
                </c:pt>
                <c:pt idx="4">
                  <c:v>404</c:v>
                </c:pt>
                <c:pt idx="5">
                  <c:v>#N/A</c:v>
                </c:pt>
                <c:pt idx="6">
                  <c:v>#N/A</c:v>
                </c:pt>
                <c:pt idx="7">
                  <c:v>417</c:v>
                </c:pt>
                <c:pt idx="8">
                  <c:v>#N/A</c:v>
                </c:pt>
                <c:pt idx="9">
                  <c:v>#N/A</c:v>
                </c:pt>
                <c:pt idx="10">
                  <c:v>435</c:v>
                </c:pt>
                <c:pt idx="11">
                  <c:v>#N/A</c:v>
                </c:pt>
                <c:pt idx="12">
                  <c:v>#N/A</c:v>
                </c:pt>
                <c:pt idx="13">
                  <c:v>355</c:v>
                </c:pt>
                <c:pt idx="14">
                  <c:v>#N/A</c:v>
                </c:pt>
              </c:numCache>
            </c:numRef>
          </c:val>
          <c:smooth val="0"/>
          <c:extLst>
            <c:ext xmlns:c16="http://schemas.microsoft.com/office/drawing/2014/chart" uri="{C3380CC4-5D6E-409C-BE32-E72D297353CC}">
              <c16:uniqueId val="{00000008-4F8C-4E40-A113-C9898C5DB1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7005</c:v>
                </c:pt>
                <c:pt idx="5">
                  <c:v>7157</c:v>
                </c:pt>
                <c:pt idx="8">
                  <c:v>6954</c:v>
                </c:pt>
                <c:pt idx="11">
                  <c:v>7059</c:v>
                </c:pt>
                <c:pt idx="14">
                  <c:v>7135</c:v>
                </c:pt>
              </c:numCache>
            </c:numRef>
          </c:val>
          <c:extLst>
            <c:ext xmlns:c16="http://schemas.microsoft.com/office/drawing/2014/chart" uri="{C3380CC4-5D6E-409C-BE32-E72D297353CC}">
              <c16:uniqueId val="{00000000-D192-4604-94C8-82D4460151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830</c:v>
                </c:pt>
                <c:pt idx="5">
                  <c:v>719</c:v>
                </c:pt>
                <c:pt idx="8">
                  <c:v>650</c:v>
                </c:pt>
                <c:pt idx="11">
                  <c:v>490</c:v>
                </c:pt>
                <c:pt idx="14">
                  <c:v>397</c:v>
                </c:pt>
              </c:numCache>
            </c:numRef>
          </c:val>
          <c:extLst>
            <c:ext xmlns:c16="http://schemas.microsoft.com/office/drawing/2014/chart" uri="{C3380CC4-5D6E-409C-BE32-E72D297353CC}">
              <c16:uniqueId val="{00000001-D192-4604-94C8-82D4460151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2159</c:v>
                </c:pt>
                <c:pt idx="5">
                  <c:v>2298</c:v>
                </c:pt>
                <c:pt idx="8">
                  <c:v>2350</c:v>
                </c:pt>
                <c:pt idx="11">
                  <c:v>2416</c:v>
                </c:pt>
                <c:pt idx="14">
                  <c:v>2531</c:v>
                </c:pt>
              </c:numCache>
            </c:numRef>
          </c:val>
          <c:extLst>
            <c:ext xmlns:c16="http://schemas.microsoft.com/office/drawing/2014/chart" uri="{C3380CC4-5D6E-409C-BE32-E72D297353CC}">
              <c16:uniqueId val="{00000002-D192-4604-94C8-82D4460151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92-4604-94C8-82D4460151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92-4604-94C8-82D4460151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92-4604-94C8-82D4460151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772</c:v>
                </c:pt>
                <c:pt idx="3">
                  <c:v>773</c:v>
                </c:pt>
                <c:pt idx="6">
                  <c:v>814</c:v>
                </c:pt>
                <c:pt idx="9">
                  <c:v>830</c:v>
                </c:pt>
                <c:pt idx="12">
                  <c:v>957</c:v>
                </c:pt>
              </c:numCache>
            </c:numRef>
          </c:val>
          <c:extLst>
            <c:ext xmlns:c16="http://schemas.microsoft.com/office/drawing/2014/chart" uri="{C3380CC4-5D6E-409C-BE32-E72D297353CC}">
              <c16:uniqueId val="{00000006-D192-4604-94C8-82D4460151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7</c:v>
                </c:pt>
                <c:pt idx="6">
                  <c:v>4</c:v>
                </c:pt>
                <c:pt idx="9">
                  <c:v>2</c:v>
                </c:pt>
                <c:pt idx="12">
                  <c:v>1</c:v>
                </c:pt>
              </c:numCache>
            </c:numRef>
          </c:val>
          <c:extLst>
            <c:ext xmlns:c16="http://schemas.microsoft.com/office/drawing/2014/chart" uri="{C3380CC4-5D6E-409C-BE32-E72D297353CC}">
              <c16:uniqueId val="{00000007-D192-4604-94C8-82D4460151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1973</c:v>
                </c:pt>
                <c:pt idx="3">
                  <c:v>1855</c:v>
                </c:pt>
                <c:pt idx="6">
                  <c:v>1668</c:v>
                </c:pt>
                <c:pt idx="9">
                  <c:v>1611</c:v>
                </c:pt>
                <c:pt idx="12">
                  <c:v>1331</c:v>
                </c:pt>
              </c:numCache>
            </c:numRef>
          </c:val>
          <c:extLst>
            <c:ext xmlns:c16="http://schemas.microsoft.com/office/drawing/2014/chart" uri="{C3380CC4-5D6E-409C-BE32-E72D297353CC}">
              <c16:uniqueId val="{00000008-D192-4604-94C8-82D4460151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92-4604-94C8-82D4460151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8752</c:v>
                </c:pt>
                <c:pt idx="3">
                  <c:v>8759</c:v>
                </c:pt>
                <c:pt idx="6">
                  <c:v>8414</c:v>
                </c:pt>
                <c:pt idx="9">
                  <c:v>8432</c:v>
                </c:pt>
                <c:pt idx="12">
                  <c:v>8538</c:v>
                </c:pt>
              </c:numCache>
            </c:numRef>
          </c:val>
          <c:extLst>
            <c:ext xmlns:c16="http://schemas.microsoft.com/office/drawing/2014/chart" uri="{C3380CC4-5D6E-409C-BE32-E72D297353CC}">
              <c16:uniqueId val="{0000000A-D192-4604-94C8-82D4460151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1516</c:v>
                </c:pt>
                <c:pt idx="2">
                  <c:v>#N/A</c:v>
                </c:pt>
                <c:pt idx="3">
                  <c:v>#N/A</c:v>
                </c:pt>
                <c:pt idx="4">
                  <c:v>1220</c:v>
                </c:pt>
                <c:pt idx="5">
                  <c:v>#N/A</c:v>
                </c:pt>
                <c:pt idx="6">
                  <c:v>#N/A</c:v>
                </c:pt>
                <c:pt idx="7">
                  <c:v>945</c:v>
                </c:pt>
                <c:pt idx="8">
                  <c:v>#N/A</c:v>
                </c:pt>
                <c:pt idx="9">
                  <c:v>#N/A</c:v>
                </c:pt>
                <c:pt idx="10">
                  <c:v>910</c:v>
                </c:pt>
                <c:pt idx="11">
                  <c:v>#N/A</c:v>
                </c:pt>
                <c:pt idx="12">
                  <c:v>#N/A</c:v>
                </c:pt>
                <c:pt idx="13">
                  <c:v>763</c:v>
                </c:pt>
                <c:pt idx="14">
                  <c:v>#N/A</c:v>
                </c:pt>
              </c:numCache>
            </c:numRef>
          </c:val>
          <c:smooth val="0"/>
          <c:extLst>
            <c:ext xmlns:c16="http://schemas.microsoft.com/office/drawing/2014/chart" uri="{C3380CC4-5D6E-409C-BE32-E72D297353CC}">
              <c16:uniqueId val="{0000000B-D192-4604-94C8-82D4460151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1256</c:v>
                </c:pt>
                <c:pt idx="1">
                  <c:v>1217</c:v>
                </c:pt>
                <c:pt idx="2">
                  <c:v>1217</c:v>
                </c:pt>
              </c:numCache>
            </c:numRef>
          </c:val>
          <c:extLst>
            <c:ext xmlns:c16="http://schemas.microsoft.com/office/drawing/2014/chart" uri="{C3380CC4-5D6E-409C-BE32-E72D297353CC}">
              <c16:uniqueId val="{00000000-E510-4677-8E8F-E181C83CD3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151</c:v>
                </c:pt>
                <c:pt idx="1">
                  <c:v>170</c:v>
                </c:pt>
                <c:pt idx="2">
                  <c:v>193</c:v>
                </c:pt>
              </c:numCache>
            </c:numRef>
          </c:val>
          <c:extLst>
            <c:ext xmlns:c16="http://schemas.microsoft.com/office/drawing/2014/chart" uri="{C3380CC4-5D6E-409C-BE32-E72D297353CC}">
              <c16:uniqueId val="{00000001-E510-4677-8E8F-E181C83CD3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1638</c:v>
                </c:pt>
                <c:pt idx="1">
                  <c:v>1682</c:v>
                </c:pt>
                <c:pt idx="2">
                  <c:v>1722</c:v>
                </c:pt>
              </c:numCache>
            </c:numRef>
          </c:val>
          <c:extLst>
            <c:ext xmlns:c16="http://schemas.microsoft.com/office/drawing/2014/chart" uri="{C3380CC4-5D6E-409C-BE32-E72D297353CC}">
              <c16:uniqueId val="{00000002-E510-4677-8E8F-E181C83CD3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地方債の償還金は減少傾向にあるが、近年借り入れた地方債の措置期間の終了、借入額の増、利率の上昇などにより増加で推移していくことが見込まれている。</a:t>
          </a:r>
        </a:p>
        <a:p>
          <a:r>
            <a:rPr kumimoji="1" lang="ja-JP" altLang="en-US" sz="1400">
              <a:latin typeface="ＭＳ ゴシック" pitchFamily="49" charset="-128"/>
              <a:ea typeface="ＭＳ ゴシック" pitchFamily="49" charset="-128"/>
            </a:rPr>
            <a:t>　今後の新規借り入れについては、償還金や実質公債費比率のバランスを見ながら慎重に行う必要がある。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地方債残高は、令和６年度の借入額が元金償還額を上回ったことで増加となった。</a:t>
          </a:r>
        </a:p>
        <a:p>
          <a:r>
            <a:rPr kumimoji="1" lang="ja-JP" altLang="en-US" sz="1400">
              <a:latin typeface="ＭＳ ゴシック" pitchFamily="49" charset="-128"/>
              <a:ea typeface="ＭＳ ゴシック" pitchFamily="49" charset="-128"/>
            </a:rPr>
            <a:t>　充当可能基金残高については、ふるさと納税寄付金の増加等により増加傾向にある。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北海道洞爺湖町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公共施設整備等により「合併地域振興基金」及び「公共施設等整備基金」が減少したものの、「みんなの基金」及び「観光開発基金」は増額となり、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その他特定目的基金の総額は増加した。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実質公債費比率の維持や施設の老朽化に伴う維持補修費の増などが見込まれるため、中長期的には減少傾向にあるが、収支均衡のとれた財政運営に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取組み、余剰金が発生した場合は積極的に基金へ積み立てることとしている。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合併振興基金：平成１８年度に合併した２つの地域が一体感を持ったまちづくりを進めるための基金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公共施設等整備基金：公共施設の老朽化に伴う維持補修費として運用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観光開発基金：総合的な観光開発事業の推進を図るための基金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みんなの基金：町民みんなの未来が拓けるようなまちづくりをすすめるための基金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国営畑地かんがい排水事業振興基金：国営大原地区直轄かんがい排水事業に要する資金に充てるための基金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合併振興基金：公共施設整備の財源として取崩ししたため減少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公共施設等整備基金：施設の老朽化に伴う維持補修の財源として取崩ししたため減少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観光開発基金：入湯税の増税分の積立てにより増加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みんなの基金：子育て支援事業等の財源として取崩したが、ふるさと納税寄附金の増により増加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各基金の目的に応じて運用を継続するが、「みんなの基金」及び「観光開発基金」は増加傾向にあるため、今後の運用について検討を進めていく。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普通交付税の追加交付もあり、取り崩しはなかったため増減なし。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有珠山噴火災害への備えとして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億円台を維持し、余剰金が発生した場合は基金への積み立てを実施する。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普通交付税の追加交付分（臨時財政対策債償還費）の積み立てにより増加。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今後も現状を維持し、地方債の償還に備える。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7,906
7,616
180.87
8,340,980
8,102,052
227,667
4,579,025
8,537,540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ふるさと納税の推進により寄附金が増収となっているものの、財政力指数は横ばいの０．２６％となっており、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類似団体平均を下回っている。行財政改革による歳出の徹底的な見直しを実施し、財政基盤の強化に努める。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一部事務組合への負担金や、企業会計への繰出金の減少により経常経費充当一般財源が減少し、８７．５％と類似団体平均を下回っている。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今後も人件費や社会保障費の増などにより経常経費の増加が見込まれているため、事務事業の見直しを実施し、経常経費の削減に努める。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65</xdr:row>
      <xdr:rowOff>27178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15650"/>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68326</xdr:rowOff>
    </xdr:from>
    <xdr:to>
      <xdr:col>19</xdr:col>
      <xdr:colOff>133350</xdr:colOff>
      <xdr:row>65</xdr:row>
      <xdr:rowOff>27178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4112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68326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2047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65</xdr:row>
      <xdr:rowOff>104394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2047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17526</xdr:rowOff>
    </xdr:from>
    <xdr:to>
      <xdr:col>15</xdr:col>
      <xdr:colOff>133350</xdr:colOff>
      <xdr:row>64</xdr:row>
      <xdr:rowOff>119126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類似団体平均に比べ低くなっているが、合併したことにより保有する公共施設数が多く、その維持管理に費用がかかっている。公共施設等総合管理計画に基づき適正管理を図り、管理費用の適正化に努める。</a:t>
          </a:r>
        </a:p>
        <a:p>
          <a:r>
            <a:rPr kumimoji="1" lang="ja-JP" altLang="en-US" sz="1300">
              <a:latin typeface="ＭＳ Ｐゴシック" panose="020B0600070205080204" pitchFamily="50" charset="-128"/>
              <a:ea typeface="ＭＳ Ｐゴシック" panose="020B0600070205080204" pitchFamily="50" charset="-128"/>
            </a:rPr>
            <a:t>　また、会計年度任用職員に係る人件費も年々増加傾向にあるため、削減等により適正管理を図っていく。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149715</xdr:rowOff>
    </xdr:from>
    <xdr:to>
      <xdr:col>23</xdr:col>
      <xdr:colOff>133350</xdr:colOff>
      <xdr:row>81</xdr:row>
      <xdr:rowOff>165841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7165"/>
          <a:ext cx="8382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150619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3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149715</xdr:rowOff>
    </xdr:from>
    <xdr:to>
      <xdr:col>19</xdr:col>
      <xdr:colOff>133350</xdr:colOff>
      <xdr:row>81</xdr:row>
      <xdr:rowOff>150634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37165"/>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146157</xdr:rowOff>
    </xdr:from>
    <xdr:to>
      <xdr:col>15</xdr:col>
      <xdr:colOff>82550</xdr:colOff>
      <xdr:row>81</xdr:row>
      <xdr:rowOff>150634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33607"/>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134589</xdr:rowOff>
    </xdr:from>
    <xdr:to>
      <xdr:col>11</xdr:col>
      <xdr:colOff>31750</xdr:colOff>
      <xdr:row>81</xdr:row>
      <xdr:rowOff>146157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22039"/>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115041</xdr:rowOff>
    </xdr:from>
    <xdr:to>
      <xdr:col>23</xdr:col>
      <xdr:colOff>184150</xdr:colOff>
      <xdr:row>82</xdr:row>
      <xdr:rowOff>45191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36318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2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98915</xdr:rowOff>
    </xdr:from>
    <xdr:to>
      <xdr:col>19</xdr:col>
      <xdr:colOff>184150</xdr:colOff>
      <xdr:row>82</xdr:row>
      <xdr:rowOff>29065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7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99834</xdr:rowOff>
    </xdr:from>
    <xdr:to>
      <xdr:col>15</xdr:col>
      <xdr:colOff>133350</xdr:colOff>
      <xdr:row>82</xdr:row>
      <xdr:rowOff>29984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7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95357</xdr:rowOff>
    </xdr:from>
    <xdr:to>
      <xdr:col>11</xdr:col>
      <xdr:colOff>82550</xdr:colOff>
      <xdr:row>82</xdr:row>
      <xdr:rowOff>25507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6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83789</xdr:rowOff>
    </xdr:from>
    <xdr:to>
      <xdr:col>7</xdr:col>
      <xdr:colOff>31750</xdr:colOff>
      <xdr:row>82</xdr:row>
      <xdr:rowOff>13939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170166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依然として高い水準であり、類似団体平均を上回っている。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国の制度に準じた給与制度ではあるが、引き続き給与水準の適正化に努める。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22073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9226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147562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118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79527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1182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956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採用職員を抑制し定員管理に努めているが、職員年齢の平準化等により近年採用数が増加しており、類似団体平均を大きく上回っている。また、急速な人口減少が数値上昇の要因ともなっている。</a:t>
          </a:r>
        </a:p>
        <a:p>
          <a:r>
            <a:rPr kumimoji="1" lang="ja-JP" altLang="en-US" sz="1300">
              <a:latin typeface="ＭＳ Ｐゴシック" panose="020B0600070205080204" pitchFamily="50" charset="-128"/>
              <a:ea typeface="ＭＳ Ｐゴシック" panose="020B0600070205080204" pitchFamily="50" charset="-128"/>
            </a:rPr>
            <a:t>　今後は計画に沿った職員数の維持に努め、必要と認められる人員配置については弾力的に対応し、職員の適正配置に努める。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109474</xdr:rowOff>
    </xdr:from>
    <xdr:to>
      <xdr:col>81</xdr:col>
      <xdr:colOff>44450</xdr:colOff>
      <xdr:row>63</xdr:row>
      <xdr:rowOff>123148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910824"/>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90170</xdr:rowOff>
    </xdr:from>
    <xdr:to>
      <xdr:col>77</xdr:col>
      <xdr:colOff>44450</xdr:colOff>
      <xdr:row>63</xdr:row>
      <xdr:rowOff>123148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91520"/>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57193</xdr:rowOff>
    </xdr:from>
    <xdr:to>
      <xdr:col>72</xdr:col>
      <xdr:colOff>203200</xdr:colOff>
      <xdr:row>63</xdr:row>
      <xdr:rowOff>90170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58543"/>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57193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819130"/>
          <a:ext cx="8890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58674</xdr:rowOff>
    </xdr:from>
    <xdr:to>
      <xdr:col>81</xdr:col>
      <xdr:colOff>95250</xdr:colOff>
      <xdr:row>63</xdr:row>
      <xdr:rowOff>160274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30751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72348</xdr:rowOff>
    </xdr:from>
    <xdr:to>
      <xdr:col>77</xdr:col>
      <xdr:colOff>95250</xdr:colOff>
      <xdr:row>64</xdr:row>
      <xdr:rowOff>2498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158725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60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39370</xdr:rowOff>
    </xdr:from>
    <xdr:to>
      <xdr:col>73</xdr:col>
      <xdr:colOff>44450</xdr:colOff>
      <xdr:row>63</xdr:row>
      <xdr:rowOff>140970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125747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6393</xdr:rowOff>
    </xdr:from>
    <xdr:to>
      <xdr:col>68</xdr:col>
      <xdr:colOff>203200</xdr:colOff>
      <xdr:row>63</xdr:row>
      <xdr:rowOff>107993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92770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起債抑制により減少傾向であるが、合併特例事業債の借入期限が迫っている関係から、借入額の増加もあり、依然として類似団体平均を上回っている。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据置期間終了に伴う元金償還の開始により、比率の上昇が見込まれていることから、計画的な借入れにより公債費を抑制しながら、財政の健全化に努める。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102616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6490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102616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649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83312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649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112268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84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類似団体平均を大きく上回っているのは、主に有珠山噴火災害復興事業に伴う住宅建設に係る借入によるものである。</a:t>
          </a:r>
        </a:p>
        <a:p>
          <a:r>
            <a:rPr kumimoji="1" lang="ja-JP" altLang="en-US" sz="1300">
              <a:latin typeface="ＭＳ Ｐゴシック" panose="020B0600070205080204" pitchFamily="50" charset="-128"/>
              <a:ea typeface="ＭＳ Ｐゴシック" panose="020B0600070205080204" pitchFamily="50" charset="-128"/>
            </a:rPr>
            <a:t>　近年は合併特例事業債を活用した事業が増加傾向にあり、地方債残高が増える予測であることから、将来負担比率も上昇することで予想されている。</a:t>
          </a: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今後も事業実施の適正化を図りながら財政の健全化に努める。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21590</xdr:rowOff>
    </xdr:from>
    <xdr:to>
      <xdr:col>81</xdr:col>
      <xdr:colOff>44450</xdr:colOff>
      <xdr:row>16</xdr:row>
      <xdr:rowOff>108056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764790"/>
          <a:ext cx="8382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108056</xdr:rowOff>
    </xdr:from>
    <xdr:to>
      <xdr:col>77</xdr:col>
      <xdr:colOff>44450</xdr:colOff>
      <xdr:row>16</xdr:row>
      <xdr:rowOff>118110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85125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118110</xdr:rowOff>
    </xdr:from>
    <xdr:to>
      <xdr:col>72</xdr:col>
      <xdr:colOff>203200</xdr:colOff>
      <xdr:row>17</xdr:row>
      <xdr:rowOff>77364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861310"/>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77364</xdr:rowOff>
    </xdr:from>
    <xdr:to>
      <xdr:col>68</xdr:col>
      <xdr:colOff>152400</xdr:colOff>
      <xdr:row>18</xdr:row>
      <xdr:rowOff>131127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992014"/>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142240</xdr:rowOff>
    </xdr:from>
    <xdr:to>
      <xdr:col>81</xdr:col>
      <xdr:colOff>95250</xdr:colOff>
      <xdr:row>16</xdr:row>
      <xdr:rowOff>72390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114317</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57256</xdr:rowOff>
    </xdr:from>
    <xdr:to>
      <xdr:col>77</xdr:col>
      <xdr:colOff>95250</xdr:colOff>
      <xdr:row>16</xdr:row>
      <xdr:rowOff>158856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8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143633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88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67310</xdr:rowOff>
    </xdr:from>
    <xdr:to>
      <xdr:col>73</xdr:col>
      <xdr:colOff>44450</xdr:colOff>
      <xdr:row>16</xdr:row>
      <xdr:rowOff>168910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153687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26564</xdr:rowOff>
    </xdr:from>
    <xdr:to>
      <xdr:col>68</xdr:col>
      <xdr:colOff>203200</xdr:colOff>
      <xdr:row>17</xdr:row>
      <xdr:rowOff>128164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4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112941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2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80327</xdr:rowOff>
    </xdr:from>
    <xdr:to>
      <xdr:col>64</xdr:col>
      <xdr:colOff>152400</xdr:colOff>
      <xdr:row>19</xdr:row>
      <xdr:rowOff>10478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166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166705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25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7,906
7,616
180.87
8,340,980
8,102,052
227,667
4,579,025
8,537,540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類似団体平均と比較しても上回っている状況である。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今後も職員定数管理計画等に基づき、会計年度任用職員も含めた職員の適正配置に努め抑制を図っていく。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32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57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38</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57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25908</xdr:rowOff>
    </xdr:from>
    <xdr:to>
      <xdr:col>6</xdr:col>
      <xdr:colOff>171450</xdr:colOff>
      <xdr:row>38</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112285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昨年度に比べ改善されており類似団体平均を下回る１３．２％となっているが、施設の老朽化に伴い維持管理費は今後増加する見込みである。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公共施設等総合管理計画に基づき、施設のあり方の検討を進め、更なるコスト削減に努める。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254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16</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568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56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11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121920</xdr:rowOff>
    </xdr:from>
    <xdr:to>
      <xdr:col>78</xdr:col>
      <xdr:colOff>120650</xdr:colOff>
      <xdr:row>16</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62247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62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xdr:rowOff>
    </xdr:from>
    <xdr:to>
      <xdr:col>65</xdr:col>
      <xdr:colOff>53975</xdr:colOff>
      <xdr:row>16</xdr:row>
      <xdr:rowOff>105410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90187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近年減少傾向にあるが、依然として類似団体平均を上回っている。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社会福祉、老人福祉費などの高齢者対策に係る扶助費が要因として挙げられることから、医療費の抑制対策を講じながら、地域住民の健康保持及び増進に努めていく。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747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8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23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その他に係る比率は、近年減少傾向にあり、類似団体平均を下回る９．６％となっている。　公営企業の公債費償還額の減などによる繰出金の減少が主な要因である。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独立採算の原則に立ち返った使用料等の見直しなどにより、更なる適正化を図るよう努める。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123190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120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58</xdr:row>
      <xdr:rowOff>43180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9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7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59</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720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104157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88917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昨年度と比較して一部事務組合への負担金が減少し、類似団体平均を下回る１３．０％となっている。</a:t>
          </a:r>
        </a:p>
        <a:p>
          <a:r>
            <a:rPr kumimoji="1" lang="ja-JP" altLang="en-US" sz="1300">
              <a:latin typeface="ＭＳ Ｐゴシック" panose="020B0600070205080204" pitchFamily="50" charset="-128"/>
              <a:ea typeface="ＭＳ Ｐゴシック" panose="020B0600070205080204" pitchFamily="50" charset="-128"/>
            </a:rPr>
            <a:t>　大きな割合を占める一部事務組合への負担金は、公債費の償還や経常経費に充てており、大幅な縮減は難しい状況である。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220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997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37</xdr:row>
      <xdr:rowOff>56134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809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117111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公債費に係る経常収支比率は、昨年度と比較し改善しているが、類似団体平均を上回っている。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今後も計画的な地方債の借入れにより、新規借入額と償還額とのバランスを図りながら、公債費の負担軽減に努める。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5080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762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5080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914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45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457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67327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補助費等の減少に伴い類似団体の平均値を下回る７０．０％となっている。</a:t>
          </a:r>
        </a:p>
        <a:p>
          <a:r>
            <a:rPr kumimoji="1" lang="ja-JP" altLang="en-US" sz="1300">
              <a:latin typeface="ＭＳ Ｐゴシック" panose="020B0600070205080204" pitchFamily="50" charset="-128"/>
              <a:ea typeface="ＭＳ Ｐゴシック" panose="020B0600070205080204" pitchFamily="50" charset="-128"/>
            </a:rPr>
            <a:t>　今後は、人件費の抑制や公共施設の統廃合の検討などを行い、経常経費の削減に向けて取り組む。</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71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78</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553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77</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057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79</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05789"/>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1072</xdr:rowOff>
    </xdr:from>
    <xdr:to>
      <xdr:col>29</xdr:col>
      <xdr:colOff>127000</xdr:colOff>
      <xdr:row>15</xdr:row>
      <xdr:rowOff>78459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620447"/>
          <a:ext cx="647700" cy="77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78459</xdr:rowOff>
    </xdr:from>
    <xdr:to>
      <xdr:col>26</xdr:col>
      <xdr:colOff>50800</xdr:colOff>
      <xdr:row>15</xdr:row>
      <xdr:rowOff>135112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697834"/>
          <a:ext cx="698500" cy="5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135112</xdr:rowOff>
    </xdr:from>
    <xdr:to>
      <xdr:col>22</xdr:col>
      <xdr:colOff>114300</xdr:colOff>
      <xdr:row>15</xdr:row>
      <xdr:rowOff>163063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54487"/>
          <a:ext cx="698500" cy="27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163063</xdr:rowOff>
    </xdr:from>
    <xdr:to>
      <xdr:col>18</xdr:col>
      <xdr:colOff>177800</xdr:colOff>
      <xdr:row>16</xdr:row>
      <xdr:rowOff>70732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782438"/>
          <a:ext cx="698500" cy="79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121722</xdr:rowOff>
    </xdr:from>
    <xdr:to>
      <xdr:col>29</xdr:col>
      <xdr:colOff>177800</xdr:colOff>
      <xdr:row>15</xdr:row>
      <xdr:rowOff>51872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56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138249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1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27659</xdr:rowOff>
    </xdr:from>
    <xdr:to>
      <xdr:col>26</xdr:col>
      <xdr:colOff>101600</xdr:colOff>
      <xdr:row>15</xdr:row>
      <xdr:rowOff>129259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4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139436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1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84312</xdr:rowOff>
    </xdr:from>
    <xdr:to>
      <xdr:col>22</xdr:col>
      <xdr:colOff>165100</xdr:colOff>
      <xdr:row>16</xdr:row>
      <xdr:rowOff>14462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03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24639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7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112263</xdr:rowOff>
    </xdr:from>
    <xdr:to>
      <xdr:col>19</xdr:col>
      <xdr:colOff>38100</xdr:colOff>
      <xdr:row>16</xdr:row>
      <xdr:rowOff>42413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31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52590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0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19932</xdr:rowOff>
    </xdr:from>
    <xdr:to>
      <xdr:col>15</xdr:col>
      <xdr:colOff>101600</xdr:colOff>
      <xdr:row>16</xdr:row>
      <xdr:rowOff>121532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10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131709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7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262916</xdr:rowOff>
    </xdr:from>
    <xdr:to>
      <xdr:col>29</xdr:col>
      <xdr:colOff>127000</xdr:colOff>
      <xdr:row>36</xdr:row>
      <xdr:rowOff>32741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73266"/>
          <a:ext cx="647700" cy="1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262916</xdr:rowOff>
    </xdr:from>
    <xdr:to>
      <xdr:col>26</xdr:col>
      <xdr:colOff>50800</xdr:colOff>
      <xdr:row>35</xdr:row>
      <xdr:rowOff>293612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73266"/>
          <a:ext cx="698500" cy="3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293612</xdr:rowOff>
    </xdr:from>
    <xdr:to>
      <xdr:col>22</xdr:col>
      <xdr:colOff>114300</xdr:colOff>
      <xdr:row>35</xdr:row>
      <xdr:rowOff>324320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03962"/>
          <a:ext cx="698500" cy="30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324320</xdr:rowOff>
    </xdr:from>
    <xdr:to>
      <xdr:col>18</xdr:col>
      <xdr:colOff>177800</xdr:colOff>
      <xdr:row>36</xdr:row>
      <xdr:rowOff>48692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34670"/>
          <a:ext cx="698500" cy="67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324841</xdr:rowOff>
    </xdr:from>
    <xdr:to>
      <xdr:col>29</xdr:col>
      <xdr:colOff>177800</xdr:colOff>
      <xdr:row>36</xdr:row>
      <xdr:rowOff>83541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3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169918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212116</xdr:rowOff>
    </xdr:from>
    <xdr:to>
      <xdr:col>26</xdr:col>
      <xdr:colOff>101600</xdr:colOff>
      <xdr:row>35</xdr:row>
      <xdr:rowOff>313716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2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323893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9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242812</xdr:rowOff>
    </xdr:from>
    <xdr:to>
      <xdr:col>22</xdr:col>
      <xdr:colOff>165100</xdr:colOff>
      <xdr:row>36</xdr:row>
      <xdr:rowOff>1512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53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11689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2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273520</xdr:rowOff>
    </xdr:from>
    <xdr:to>
      <xdr:col>19</xdr:col>
      <xdr:colOff>38100</xdr:colOff>
      <xdr:row>36</xdr:row>
      <xdr:rowOff>32220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8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42397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340792</xdr:rowOff>
    </xdr:from>
    <xdr:to>
      <xdr:col>15</xdr:col>
      <xdr:colOff>101600</xdr:colOff>
      <xdr:row>36</xdr:row>
      <xdr:rowOff>99492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51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109669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2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7,906
7,616
180.87
8,340,980
8,102,052
227,667
4,579,025
8,537,540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93584</xdr:rowOff>
    </xdr:from>
    <xdr:to>
      <xdr:col>24</xdr:col>
      <xdr:colOff>63500</xdr:colOff>
      <xdr:row>33</xdr:row>
      <xdr:rowOff>39406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79984"/>
          <a:ext cx="8382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15844</xdr:rowOff>
    </xdr:from>
    <xdr:to>
      <xdr:col>19</xdr:col>
      <xdr:colOff>177800</xdr:colOff>
      <xdr:row>33</xdr:row>
      <xdr:rowOff>39406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73694"/>
          <a:ext cx="889000" cy="2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15844</xdr:rowOff>
    </xdr:from>
    <xdr:to>
      <xdr:col>15</xdr:col>
      <xdr:colOff>50800</xdr:colOff>
      <xdr:row>33</xdr:row>
      <xdr:rowOff>100076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73694"/>
          <a:ext cx="889000" cy="8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100076</xdr:rowOff>
    </xdr:from>
    <xdr:to>
      <xdr:col>10</xdr:col>
      <xdr:colOff>114300</xdr:colOff>
      <xdr:row>34</xdr:row>
      <xdr:rowOff>32753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57926"/>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42784</xdr:rowOff>
    </xdr:from>
    <xdr:to>
      <xdr:col>24</xdr:col>
      <xdr:colOff>114300</xdr:colOff>
      <xdr:row>32</xdr:row>
      <xdr:rowOff>144384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65661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8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160056</xdr:rowOff>
    </xdr:from>
    <xdr:to>
      <xdr:col>20</xdr:col>
      <xdr:colOff>38100</xdr:colOff>
      <xdr:row>33</xdr:row>
      <xdr:rowOff>90206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106733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2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136494</xdr:rowOff>
    </xdr:from>
    <xdr:to>
      <xdr:col>15</xdr:col>
      <xdr:colOff>101600</xdr:colOff>
      <xdr:row>33</xdr:row>
      <xdr:rowOff>66644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83171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9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49276</xdr:rowOff>
    </xdr:from>
    <xdr:to>
      <xdr:col>10</xdr:col>
      <xdr:colOff>165100</xdr:colOff>
      <xdr:row>33</xdr:row>
      <xdr:rowOff>150876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167403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153403</xdr:rowOff>
    </xdr:from>
    <xdr:to>
      <xdr:col>6</xdr:col>
      <xdr:colOff>38100</xdr:colOff>
      <xdr:row>34</xdr:row>
      <xdr:rowOff>83553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100080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70532</xdr:rowOff>
    </xdr:from>
    <xdr:to>
      <xdr:col>24</xdr:col>
      <xdr:colOff>63500</xdr:colOff>
      <xdr:row>58</xdr:row>
      <xdr:rowOff>81880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4632"/>
          <a:ext cx="8382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77021</xdr:rowOff>
    </xdr:from>
    <xdr:to>
      <xdr:col>19</xdr:col>
      <xdr:colOff>177800</xdr:colOff>
      <xdr:row>58</xdr:row>
      <xdr:rowOff>81880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21121"/>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77021</xdr:rowOff>
    </xdr:from>
    <xdr:to>
      <xdr:col>15</xdr:col>
      <xdr:colOff>50800</xdr:colOff>
      <xdr:row>58</xdr:row>
      <xdr:rowOff>77440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112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77440</xdr:rowOff>
    </xdr:from>
    <xdr:to>
      <xdr:col>10</xdr:col>
      <xdr:colOff>114300</xdr:colOff>
      <xdr:row>58</xdr:row>
      <xdr:rowOff>82058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1540"/>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19732</xdr:rowOff>
    </xdr:from>
    <xdr:to>
      <xdr:col>24</xdr:col>
      <xdr:colOff>114300</xdr:colOff>
      <xdr:row>58</xdr:row>
      <xdr:rowOff>121332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31080</xdr:rowOff>
    </xdr:from>
    <xdr:to>
      <xdr:col>20</xdr:col>
      <xdr:colOff>38100</xdr:colOff>
      <xdr:row>58</xdr:row>
      <xdr:rowOff>132680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123807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26221</xdr:rowOff>
    </xdr:from>
    <xdr:to>
      <xdr:col>15</xdr:col>
      <xdr:colOff>101600</xdr:colOff>
      <xdr:row>58</xdr:row>
      <xdr:rowOff>127821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118948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26640</xdr:rowOff>
    </xdr:from>
    <xdr:to>
      <xdr:col>10</xdr:col>
      <xdr:colOff>165100</xdr:colOff>
      <xdr:row>58</xdr:row>
      <xdr:rowOff>128240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144767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31258</xdr:rowOff>
    </xdr:from>
    <xdr:to>
      <xdr:col>6</xdr:col>
      <xdr:colOff>38100</xdr:colOff>
      <xdr:row>58</xdr:row>
      <xdr:rowOff>132858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123985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53327</xdr:rowOff>
    </xdr:from>
    <xdr:to>
      <xdr:col>24</xdr:col>
      <xdr:colOff>63500</xdr:colOff>
      <xdr:row>77</xdr:row>
      <xdr:rowOff>151168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54977"/>
          <a:ext cx="8382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53327</xdr:rowOff>
    </xdr:from>
    <xdr:to>
      <xdr:col>19</xdr:col>
      <xdr:colOff>177800</xdr:colOff>
      <xdr:row>77</xdr:row>
      <xdr:rowOff>61347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54977"/>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61347</xdr:rowOff>
    </xdr:from>
    <xdr:to>
      <xdr:col>15</xdr:col>
      <xdr:colOff>50800</xdr:colOff>
      <xdr:row>77</xdr:row>
      <xdr:rowOff>132975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62997"/>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128060</xdr:rowOff>
    </xdr:from>
    <xdr:to>
      <xdr:col>10</xdr:col>
      <xdr:colOff>114300</xdr:colOff>
      <xdr:row>77</xdr:row>
      <xdr:rowOff>132975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29710"/>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100368</xdr:rowOff>
    </xdr:from>
    <xdr:to>
      <xdr:col>24</xdr:col>
      <xdr:colOff>114300</xdr:colOff>
      <xdr:row>78</xdr:row>
      <xdr:rowOff>30518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78795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2527</xdr:rowOff>
    </xdr:from>
    <xdr:to>
      <xdr:col>20</xdr:col>
      <xdr:colOff>38100</xdr:colOff>
      <xdr:row>77</xdr:row>
      <xdr:rowOff>104127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120654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7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10547</xdr:rowOff>
    </xdr:from>
    <xdr:to>
      <xdr:col>15</xdr:col>
      <xdr:colOff>101600</xdr:colOff>
      <xdr:row>77</xdr:row>
      <xdr:rowOff>112147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128674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9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82175</xdr:rowOff>
    </xdr:from>
    <xdr:to>
      <xdr:col>10</xdr:col>
      <xdr:colOff>165100</xdr:colOff>
      <xdr:row>78</xdr:row>
      <xdr:rowOff>12325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28852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77260</xdr:rowOff>
    </xdr:from>
    <xdr:to>
      <xdr:col>6</xdr:col>
      <xdr:colOff>38100</xdr:colOff>
      <xdr:row>78</xdr:row>
      <xdr:rowOff>7410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23937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30452</xdr:rowOff>
    </xdr:from>
    <xdr:to>
      <xdr:col>24</xdr:col>
      <xdr:colOff>63500</xdr:colOff>
      <xdr:row>96</xdr:row>
      <xdr:rowOff>114866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89652"/>
          <a:ext cx="838200" cy="8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30452</xdr:rowOff>
    </xdr:from>
    <xdr:to>
      <xdr:col>19</xdr:col>
      <xdr:colOff>177800</xdr:colOff>
      <xdr:row>96</xdr:row>
      <xdr:rowOff>95169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89652"/>
          <a:ext cx="889000" cy="6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3538</xdr:rowOff>
    </xdr:from>
    <xdr:to>
      <xdr:col>15</xdr:col>
      <xdr:colOff>50800</xdr:colOff>
      <xdr:row>96</xdr:row>
      <xdr:rowOff>95169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62738"/>
          <a:ext cx="889000" cy="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3538</xdr:rowOff>
    </xdr:from>
    <xdr:to>
      <xdr:col>10</xdr:col>
      <xdr:colOff>114300</xdr:colOff>
      <xdr:row>97</xdr:row>
      <xdr:rowOff>134358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2738"/>
          <a:ext cx="889000" cy="30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64066</xdr:rowOff>
    </xdr:from>
    <xdr:to>
      <xdr:col>24</xdr:col>
      <xdr:colOff>114300</xdr:colOff>
      <xdr:row>96</xdr:row>
      <xdr:rowOff>165666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86943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7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151102</xdr:rowOff>
    </xdr:from>
    <xdr:to>
      <xdr:col>20</xdr:col>
      <xdr:colOff>38100</xdr:colOff>
      <xdr:row>96</xdr:row>
      <xdr:rowOff>81252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3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97779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1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44369</xdr:rowOff>
    </xdr:from>
    <xdr:to>
      <xdr:col>15</xdr:col>
      <xdr:colOff>101600</xdr:colOff>
      <xdr:row>96</xdr:row>
      <xdr:rowOff>145969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162496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7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124188</xdr:rowOff>
    </xdr:from>
    <xdr:to>
      <xdr:col>10</xdr:col>
      <xdr:colOff>165100</xdr:colOff>
      <xdr:row>96</xdr:row>
      <xdr:rowOff>54338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70865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8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83558</xdr:rowOff>
    </xdr:from>
    <xdr:to>
      <xdr:col>6</xdr:col>
      <xdr:colOff>38100</xdr:colOff>
      <xdr:row>98</xdr:row>
      <xdr:rowOff>13708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1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30235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8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88520</xdr:rowOff>
    </xdr:from>
    <xdr:to>
      <xdr:col>55</xdr:col>
      <xdr:colOff>0</xdr:colOff>
      <xdr:row>36</xdr:row>
      <xdr:rowOff>22874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89270"/>
          <a:ext cx="838200" cy="10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88520</xdr:rowOff>
    </xdr:from>
    <xdr:to>
      <xdr:col>50</xdr:col>
      <xdr:colOff>114300</xdr:colOff>
      <xdr:row>37</xdr:row>
      <xdr:rowOff>45940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89270"/>
          <a:ext cx="889000" cy="30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45940</xdr:rowOff>
    </xdr:from>
    <xdr:to>
      <xdr:col>45</xdr:col>
      <xdr:colOff>177800</xdr:colOff>
      <xdr:row>37</xdr:row>
      <xdr:rowOff>85244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89590"/>
          <a:ext cx="889000" cy="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45764</xdr:rowOff>
    </xdr:from>
    <xdr:to>
      <xdr:col>41</xdr:col>
      <xdr:colOff>50800</xdr:colOff>
      <xdr:row>37</xdr:row>
      <xdr:rowOff>85244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17964"/>
          <a:ext cx="889000" cy="2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143524</xdr:rowOff>
    </xdr:from>
    <xdr:to>
      <xdr:col>55</xdr:col>
      <xdr:colOff>50800</xdr:colOff>
      <xdr:row>36</xdr:row>
      <xdr:rowOff>73674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166401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9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37720</xdr:rowOff>
    </xdr:from>
    <xdr:to>
      <xdr:col>50</xdr:col>
      <xdr:colOff>165100</xdr:colOff>
      <xdr:row>35</xdr:row>
      <xdr:rowOff>139320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155847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1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166590</xdr:rowOff>
    </xdr:from>
    <xdr:to>
      <xdr:col>46</xdr:col>
      <xdr:colOff>38100</xdr:colOff>
      <xdr:row>37</xdr:row>
      <xdr:rowOff>96740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113267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1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34444</xdr:rowOff>
    </xdr:from>
    <xdr:to>
      <xdr:col>41</xdr:col>
      <xdr:colOff>101600</xdr:colOff>
      <xdr:row>37</xdr:row>
      <xdr:rowOff>136044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152571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166414</xdr:rowOff>
    </xdr:from>
    <xdr:to>
      <xdr:col>36</xdr:col>
      <xdr:colOff>165100</xdr:colOff>
      <xdr:row>36</xdr:row>
      <xdr:rowOff>96564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113091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4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102253</xdr:rowOff>
    </xdr:from>
    <xdr:to>
      <xdr:col>55</xdr:col>
      <xdr:colOff>0</xdr:colOff>
      <xdr:row>58</xdr:row>
      <xdr:rowOff>113213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46353"/>
          <a:ext cx="8382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111539</xdr:rowOff>
    </xdr:from>
    <xdr:to>
      <xdr:col>50</xdr:col>
      <xdr:colOff>114300</xdr:colOff>
      <xdr:row>58</xdr:row>
      <xdr:rowOff>113213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55639"/>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83993</xdr:rowOff>
    </xdr:from>
    <xdr:to>
      <xdr:col>45</xdr:col>
      <xdr:colOff>177800</xdr:colOff>
      <xdr:row>58</xdr:row>
      <xdr:rowOff>111539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28093"/>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72229</xdr:rowOff>
    </xdr:from>
    <xdr:to>
      <xdr:col>41</xdr:col>
      <xdr:colOff>50800</xdr:colOff>
      <xdr:row>58</xdr:row>
      <xdr:rowOff>83993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16329"/>
          <a:ext cx="889000" cy="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51453</xdr:rowOff>
    </xdr:from>
    <xdr:to>
      <xdr:col>55</xdr:col>
      <xdr:colOff>50800</xdr:colOff>
      <xdr:row>58</xdr:row>
      <xdr:rowOff>153053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62413</xdr:rowOff>
    </xdr:from>
    <xdr:to>
      <xdr:col>50</xdr:col>
      <xdr:colOff>165100</xdr:colOff>
      <xdr:row>58</xdr:row>
      <xdr:rowOff>164013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60739</xdr:rowOff>
    </xdr:from>
    <xdr:to>
      <xdr:col>46</xdr:col>
      <xdr:colOff>38100</xdr:colOff>
      <xdr:row>58</xdr:row>
      <xdr:rowOff>162339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153466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33193</xdr:rowOff>
    </xdr:from>
    <xdr:to>
      <xdr:col>41</xdr:col>
      <xdr:colOff>101600</xdr:colOff>
      <xdr:row>58</xdr:row>
      <xdr:rowOff>134793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125920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1007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21429</xdr:rowOff>
    </xdr:from>
    <xdr:to>
      <xdr:col>36</xdr:col>
      <xdr:colOff>165100</xdr:colOff>
      <xdr:row>58</xdr:row>
      <xdr:rowOff>123029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139556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135950</xdr:rowOff>
    </xdr:from>
    <xdr:to>
      <xdr:col>55</xdr:col>
      <xdr:colOff>0</xdr:colOff>
      <xdr:row>78</xdr:row>
      <xdr:rowOff>138970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9050"/>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138970</xdr:rowOff>
    </xdr:from>
    <xdr:to>
      <xdr:col>50</xdr:col>
      <xdr:colOff>114300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12070"/>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120786</xdr:rowOff>
    </xdr:from>
    <xdr:to>
      <xdr:col>45</xdr:col>
      <xdr:colOff>177800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93886"/>
          <a:ext cx="889000" cy="1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109231</xdr:rowOff>
    </xdr:from>
    <xdr:to>
      <xdr:col>41</xdr:col>
      <xdr:colOff>50800</xdr:colOff>
      <xdr:row>78</xdr:row>
      <xdr:rowOff>120786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82331"/>
          <a:ext cx="889000" cy="1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85150</xdr:rowOff>
    </xdr:from>
    <xdr:to>
      <xdr:col>55</xdr:col>
      <xdr:colOff>50800</xdr:colOff>
      <xdr:row>79</xdr:row>
      <xdr:rowOff>15300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88170</xdr:rowOff>
    </xdr:from>
    <xdr:to>
      <xdr:col>50</xdr:col>
      <xdr:colOff>165100</xdr:colOff>
      <xdr:row>79</xdr:row>
      <xdr:rowOff>18320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9447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69986</xdr:rowOff>
    </xdr:from>
    <xdr:to>
      <xdr:col>41</xdr:col>
      <xdr:colOff>101600</xdr:colOff>
      <xdr:row>79</xdr:row>
      <xdr:rowOff>136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162713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3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58431</xdr:rowOff>
    </xdr:from>
    <xdr:to>
      <xdr:col>36</xdr:col>
      <xdr:colOff>165100</xdr:colOff>
      <xdr:row>78</xdr:row>
      <xdr:rowOff>160031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5108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158048</xdr:rowOff>
    </xdr:from>
    <xdr:to>
      <xdr:col>55</xdr:col>
      <xdr:colOff>0</xdr:colOff>
      <xdr:row>98</xdr:row>
      <xdr:rowOff>25164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88698"/>
          <a:ext cx="838200" cy="3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25164</xdr:rowOff>
    </xdr:from>
    <xdr:to>
      <xdr:col>50</xdr:col>
      <xdr:colOff>114300</xdr:colOff>
      <xdr:row>98</xdr:row>
      <xdr:rowOff>36165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27264"/>
          <a:ext cx="8890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164128</xdr:rowOff>
    </xdr:from>
    <xdr:to>
      <xdr:col>45</xdr:col>
      <xdr:colOff>177800</xdr:colOff>
      <xdr:row>98</xdr:row>
      <xdr:rowOff>36165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94778"/>
          <a:ext cx="889000" cy="4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133703</xdr:rowOff>
    </xdr:from>
    <xdr:to>
      <xdr:col>41</xdr:col>
      <xdr:colOff>50800</xdr:colOff>
      <xdr:row>97</xdr:row>
      <xdr:rowOff>164128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64353"/>
          <a:ext cx="889000" cy="3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107248</xdr:rowOff>
    </xdr:from>
    <xdr:to>
      <xdr:col>55</xdr:col>
      <xdr:colOff>50800</xdr:colOff>
      <xdr:row>98</xdr:row>
      <xdr:rowOff>37398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85675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145814</xdr:rowOff>
    </xdr:from>
    <xdr:to>
      <xdr:col>50</xdr:col>
      <xdr:colOff>165100</xdr:colOff>
      <xdr:row>98</xdr:row>
      <xdr:rowOff>75964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67091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156815</xdr:rowOff>
    </xdr:from>
    <xdr:to>
      <xdr:col>46</xdr:col>
      <xdr:colOff>38100</xdr:colOff>
      <xdr:row>98</xdr:row>
      <xdr:rowOff>86965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78092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113328</xdr:rowOff>
    </xdr:from>
    <xdr:to>
      <xdr:col>41</xdr:col>
      <xdr:colOff>101600</xdr:colOff>
      <xdr:row>98</xdr:row>
      <xdr:rowOff>43478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34605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82903</xdr:rowOff>
    </xdr:from>
    <xdr:to>
      <xdr:col>36</xdr:col>
      <xdr:colOff>165100</xdr:colOff>
      <xdr:row>98</xdr:row>
      <xdr:rowOff>13053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29580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36055</xdr:rowOff>
    </xdr:from>
    <xdr:to>
      <xdr:col>85</xdr:col>
      <xdr:colOff>127000</xdr:colOff>
      <xdr:row>77</xdr:row>
      <xdr:rowOff>41447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37705"/>
          <a:ext cx="8382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36767</xdr:rowOff>
    </xdr:from>
    <xdr:to>
      <xdr:col>81</xdr:col>
      <xdr:colOff>50800</xdr:colOff>
      <xdr:row>77</xdr:row>
      <xdr:rowOff>41447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38417"/>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36767</xdr:rowOff>
    </xdr:from>
    <xdr:to>
      <xdr:col>76</xdr:col>
      <xdr:colOff>114300</xdr:colOff>
      <xdr:row>77</xdr:row>
      <xdr:rowOff>60277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38417"/>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60277</xdr:rowOff>
    </xdr:from>
    <xdr:to>
      <xdr:col>71</xdr:col>
      <xdr:colOff>177800</xdr:colOff>
      <xdr:row>77</xdr:row>
      <xdr:rowOff>79804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61927"/>
          <a:ext cx="8890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156705</xdr:rowOff>
    </xdr:from>
    <xdr:to>
      <xdr:col>85</xdr:col>
      <xdr:colOff>177800</xdr:colOff>
      <xdr:row>77</xdr:row>
      <xdr:rowOff>86855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8132</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3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162097</xdr:rowOff>
    </xdr:from>
    <xdr:to>
      <xdr:col>81</xdr:col>
      <xdr:colOff>101600</xdr:colOff>
      <xdr:row>77</xdr:row>
      <xdr:rowOff>92247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108775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6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157417</xdr:rowOff>
    </xdr:from>
    <xdr:to>
      <xdr:col>76</xdr:col>
      <xdr:colOff>165100</xdr:colOff>
      <xdr:row>77</xdr:row>
      <xdr:rowOff>87567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104093</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9477</xdr:rowOff>
    </xdr:from>
    <xdr:to>
      <xdr:col>72</xdr:col>
      <xdr:colOff>38100</xdr:colOff>
      <xdr:row>77</xdr:row>
      <xdr:rowOff>111077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127604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8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29004</xdr:rowOff>
    </xdr:from>
    <xdr:to>
      <xdr:col>67</xdr:col>
      <xdr:colOff>101600</xdr:colOff>
      <xdr:row>77</xdr:row>
      <xdr:rowOff>130604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147131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0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2601</xdr:rowOff>
    </xdr:from>
    <xdr:to>
      <xdr:col>85</xdr:col>
      <xdr:colOff>127000</xdr:colOff>
      <xdr:row>99</xdr:row>
      <xdr:rowOff>20038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76151"/>
          <a:ext cx="8382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20038</xdr:rowOff>
    </xdr:from>
    <xdr:to>
      <xdr:col>81</xdr:col>
      <xdr:colOff>50800</xdr:colOff>
      <xdr:row>99</xdr:row>
      <xdr:rowOff>44165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93588"/>
          <a:ext cx="889000" cy="2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14258</xdr:rowOff>
    </xdr:from>
    <xdr:to>
      <xdr:col>76</xdr:col>
      <xdr:colOff>114300</xdr:colOff>
      <xdr:row>99</xdr:row>
      <xdr:rowOff>44165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87808"/>
          <a:ext cx="889000" cy="2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14258</xdr:rowOff>
    </xdr:from>
    <xdr:to>
      <xdr:col>71</xdr:col>
      <xdr:colOff>177800</xdr:colOff>
      <xdr:row>99</xdr:row>
      <xdr:rowOff>73664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87808"/>
          <a:ext cx="889000" cy="5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123251</xdr:rowOff>
    </xdr:from>
    <xdr:to>
      <xdr:col>85</xdr:col>
      <xdr:colOff>177800</xdr:colOff>
      <xdr:row>99</xdr:row>
      <xdr:rowOff>53401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38178</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140688</xdr:rowOff>
    </xdr:from>
    <xdr:to>
      <xdr:col>81</xdr:col>
      <xdr:colOff>101600</xdr:colOff>
      <xdr:row>99</xdr:row>
      <xdr:rowOff>70838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4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61965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164815</xdr:rowOff>
    </xdr:from>
    <xdr:to>
      <xdr:col>76</xdr:col>
      <xdr:colOff>165100</xdr:colOff>
      <xdr:row>99</xdr:row>
      <xdr:rowOff>94965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86092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5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134908</xdr:rowOff>
    </xdr:from>
    <xdr:to>
      <xdr:col>72</xdr:col>
      <xdr:colOff>38100</xdr:colOff>
      <xdr:row>99</xdr:row>
      <xdr:rowOff>65058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56185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22864</xdr:rowOff>
    </xdr:from>
    <xdr:to>
      <xdr:col>67</xdr:col>
      <xdr:colOff>101600</xdr:colOff>
      <xdr:row>99</xdr:row>
      <xdr:rowOff>124464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9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115591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32029</xdr:rowOff>
    </xdr:from>
    <xdr:to>
      <xdr:col>116</xdr:col>
      <xdr:colOff>63500</xdr:colOff>
      <xdr:row>58</xdr:row>
      <xdr:rowOff>91260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976129"/>
          <a:ext cx="838200" cy="5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32029</xdr:rowOff>
    </xdr:from>
    <xdr:to>
      <xdr:col>111</xdr:col>
      <xdr:colOff>177800</xdr:colOff>
      <xdr:row>58</xdr:row>
      <xdr:rowOff>117252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976129"/>
          <a:ext cx="8890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117252</xdr:rowOff>
    </xdr:from>
    <xdr:to>
      <xdr:col>107</xdr:col>
      <xdr:colOff>50800</xdr:colOff>
      <xdr:row>58</xdr:row>
      <xdr:rowOff>117503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61352"/>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64353</xdr:rowOff>
    </xdr:from>
    <xdr:to>
      <xdr:col>102</xdr:col>
      <xdr:colOff>114300</xdr:colOff>
      <xdr:row>58</xdr:row>
      <xdr:rowOff>117503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08453"/>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40460</xdr:rowOff>
    </xdr:from>
    <xdr:to>
      <xdr:col>116</xdr:col>
      <xdr:colOff>114300</xdr:colOff>
      <xdr:row>58</xdr:row>
      <xdr:rowOff>142060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152679</xdr:rowOff>
    </xdr:from>
    <xdr:to>
      <xdr:col>112</xdr:col>
      <xdr:colOff>38100</xdr:colOff>
      <xdr:row>58</xdr:row>
      <xdr:rowOff>82829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73956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1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66452</xdr:rowOff>
    </xdr:from>
    <xdr:to>
      <xdr:col>107</xdr:col>
      <xdr:colOff>101600</xdr:colOff>
      <xdr:row>58</xdr:row>
      <xdr:rowOff>168052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159179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03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66703</xdr:rowOff>
    </xdr:from>
    <xdr:to>
      <xdr:col>102</xdr:col>
      <xdr:colOff>165100</xdr:colOff>
      <xdr:row>58</xdr:row>
      <xdr:rowOff>168303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1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159430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03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13553</xdr:rowOff>
    </xdr:from>
    <xdr:to>
      <xdr:col>98</xdr:col>
      <xdr:colOff>38100</xdr:colOff>
      <xdr:row>58</xdr:row>
      <xdr:rowOff>115153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106280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5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137071</xdr:rowOff>
    </xdr:from>
    <xdr:to>
      <xdr:col>116</xdr:col>
      <xdr:colOff>63500</xdr:colOff>
      <xdr:row>74</xdr:row>
      <xdr:rowOff>20583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652921"/>
          <a:ext cx="8382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108920</xdr:rowOff>
    </xdr:from>
    <xdr:to>
      <xdr:col>111</xdr:col>
      <xdr:colOff>177800</xdr:colOff>
      <xdr:row>73</xdr:row>
      <xdr:rowOff>137071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1938970"/>
          <a:ext cx="889000" cy="7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108920</xdr:rowOff>
    </xdr:from>
    <xdr:to>
      <xdr:col>107</xdr:col>
      <xdr:colOff>50800</xdr:colOff>
      <xdr:row>69</xdr:row>
      <xdr:rowOff>125510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1938970"/>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125510</xdr:rowOff>
    </xdr:from>
    <xdr:to>
      <xdr:col>102</xdr:col>
      <xdr:colOff>114300</xdr:colOff>
      <xdr:row>69</xdr:row>
      <xdr:rowOff>130735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195556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141233</xdr:rowOff>
    </xdr:from>
    <xdr:to>
      <xdr:col>116</xdr:col>
      <xdr:colOff>114300</xdr:colOff>
      <xdr:row>74</xdr:row>
      <xdr:rowOff>71383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5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164110</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0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86271</xdr:rowOff>
    </xdr:from>
    <xdr:to>
      <xdr:col>112</xdr:col>
      <xdr:colOff>38100</xdr:colOff>
      <xdr:row>74</xdr:row>
      <xdr:rowOff>16421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32948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58120</xdr:rowOff>
    </xdr:from>
    <xdr:to>
      <xdr:col>107</xdr:col>
      <xdr:colOff>101600</xdr:colOff>
      <xdr:row>69</xdr:row>
      <xdr:rowOff>159720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18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4797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66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74710</xdr:rowOff>
    </xdr:from>
    <xdr:to>
      <xdr:col>102</xdr:col>
      <xdr:colOff>165100</xdr:colOff>
      <xdr:row>70</xdr:row>
      <xdr:rowOff>4860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19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21387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67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79935</xdr:rowOff>
    </xdr:from>
    <xdr:to>
      <xdr:col>98</xdr:col>
      <xdr:colOff>38100</xdr:colOff>
      <xdr:row>70</xdr:row>
      <xdr:rowOff>10085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19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26612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68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性質別に係る住民一人当たりのコストは、人件費、扶助費、補助費等、公債費及び繰出金において類似団体平均を上回っている。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人件費については、昨年度と比較し増加しており、会計年度任用職員も含めた職員の適正配置を行いながら、引き続き経費の削減に努める。</a:t>
          </a:r>
        </a:p>
        <a:p>
          <a:r>
            <a:rPr kumimoji="1" lang="ja-JP" altLang="en-US" sz="1300">
              <a:latin typeface="ＭＳ Ｐゴシック" panose="020B0600070205080204" pitchFamily="50" charset="-128"/>
              <a:ea typeface="ＭＳ Ｐゴシック" panose="020B0600070205080204" pitchFamily="50" charset="-128"/>
            </a:rPr>
            <a:t>　維持補修費は、公共施設の老朽化に伴い今後も増加していくことが予想されるため、行財政改革において統廃合等を進めていく。</a:t>
          </a:r>
        </a:p>
        <a:p>
          <a:r>
            <a:rPr kumimoji="1" lang="ja-JP" altLang="en-US" sz="1300">
              <a:latin typeface="ＭＳ Ｐゴシック" panose="020B0600070205080204" pitchFamily="50" charset="-128"/>
              <a:ea typeface="ＭＳ Ｐゴシック" panose="020B0600070205080204" pitchFamily="50" charset="-128"/>
            </a:rPr>
            <a:t>　扶助費は、高齢化に伴う社会保障費等が今後も増加していく見込みであり、大幅な抑制は難しい状況である。補助費等は、一部事務組合負担金の減少などにより、昨年度と比較し減少となっている。</a:t>
          </a:r>
        </a:p>
        <a:p>
          <a:r>
            <a:rPr kumimoji="1" lang="ja-JP" altLang="en-US" sz="1300">
              <a:latin typeface="ＭＳ Ｐゴシック" panose="020B0600070205080204" pitchFamily="50" charset="-128"/>
              <a:ea typeface="ＭＳ Ｐゴシック" panose="020B0600070205080204" pitchFamily="50" charset="-128"/>
            </a:rPr>
            <a:t>　公債費は、近年借り入れた地方債の措置期間の終了、借入額の増、利率の上昇などにより増加で推移していくことが見込まれているため、計画的な借入れを行うよう努める。</a:t>
          </a:r>
        </a:p>
        <a:p>
          <a:r>
            <a:rPr kumimoji="1" lang="ja-JP" altLang="en-US" sz="1300">
              <a:latin typeface="ＭＳ Ｐゴシック" panose="020B0600070205080204" pitchFamily="50" charset="-128"/>
              <a:ea typeface="ＭＳ Ｐゴシック" panose="020B0600070205080204" pitchFamily="50" charset="-128"/>
            </a:rPr>
            <a:t>　繰出金は、公営企業の公債費償還額の減などにより、昨年度と比較し減少となっているが、さらなる抑制に向け検討を進めていく。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7,906
7,616
180.87
8,340,980
8,102,052
227,667
4,579,025
8,537,540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70739</xdr:rowOff>
    </xdr:from>
    <xdr:to>
      <xdr:col>24</xdr:col>
      <xdr:colOff>63500</xdr:colOff>
      <xdr:row>36</xdr:row>
      <xdr:rowOff>144526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2939"/>
          <a:ext cx="838200" cy="7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144526</xdr:rowOff>
    </xdr:from>
    <xdr:to>
      <xdr:col>19</xdr:col>
      <xdr:colOff>177800</xdr:colOff>
      <xdr:row>37</xdr:row>
      <xdr:rowOff>11430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6726"/>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2159</xdr:rowOff>
    </xdr:from>
    <xdr:to>
      <xdr:col>15</xdr:col>
      <xdr:colOff>50800</xdr:colOff>
      <xdr:row>37</xdr:row>
      <xdr:rowOff>11430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5809"/>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2159</xdr:rowOff>
    </xdr:from>
    <xdr:to>
      <xdr:col>10</xdr:col>
      <xdr:colOff>114300</xdr:colOff>
      <xdr:row>37</xdr:row>
      <xdr:rowOff>40513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5809"/>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19939</xdr:rowOff>
    </xdr:from>
    <xdr:to>
      <xdr:col>24</xdr:col>
      <xdr:colOff>114300</xdr:colOff>
      <xdr:row>36</xdr:row>
      <xdr:rowOff>121539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169816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93726</xdr:rowOff>
    </xdr:from>
    <xdr:to>
      <xdr:col>20</xdr:col>
      <xdr:colOff>38100</xdr:colOff>
      <xdr:row>37</xdr:row>
      <xdr:rowOff>23876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15003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132080</xdr:rowOff>
    </xdr:from>
    <xdr:to>
      <xdr:col>15</xdr:col>
      <xdr:colOff>101600</xdr:colOff>
      <xdr:row>37</xdr:row>
      <xdr:rowOff>62230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53357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122809</xdr:rowOff>
    </xdr:from>
    <xdr:to>
      <xdr:col>10</xdr:col>
      <xdr:colOff>165100</xdr:colOff>
      <xdr:row>37</xdr:row>
      <xdr:rowOff>52959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44086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161163</xdr:rowOff>
    </xdr:from>
    <xdr:to>
      <xdr:col>6</xdr:col>
      <xdr:colOff>38100</xdr:colOff>
      <xdr:row>37</xdr:row>
      <xdr:rowOff>91313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82440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156379</xdr:rowOff>
    </xdr:from>
    <xdr:to>
      <xdr:col>24</xdr:col>
      <xdr:colOff>63500</xdr:colOff>
      <xdr:row>58</xdr:row>
      <xdr:rowOff>28587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9029"/>
          <a:ext cx="838200" cy="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28453</xdr:rowOff>
    </xdr:from>
    <xdr:to>
      <xdr:col>19</xdr:col>
      <xdr:colOff>177800</xdr:colOff>
      <xdr:row>58</xdr:row>
      <xdr:rowOff>28587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2553"/>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129177</xdr:rowOff>
    </xdr:from>
    <xdr:to>
      <xdr:col>15</xdr:col>
      <xdr:colOff>50800</xdr:colOff>
      <xdr:row>58</xdr:row>
      <xdr:rowOff>28453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1827"/>
          <a:ext cx="889000" cy="7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129177</xdr:rowOff>
    </xdr:from>
    <xdr:to>
      <xdr:col>10</xdr:col>
      <xdr:colOff>114300</xdr:colOff>
      <xdr:row>57</xdr:row>
      <xdr:rowOff>130547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1827"/>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105579</xdr:rowOff>
    </xdr:from>
    <xdr:to>
      <xdr:col>24</xdr:col>
      <xdr:colOff>114300</xdr:colOff>
      <xdr:row>58</xdr:row>
      <xdr:rowOff>35729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21697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149237</xdr:rowOff>
    </xdr:from>
    <xdr:to>
      <xdr:col>20</xdr:col>
      <xdr:colOff>38100</xdr:colOff>
      <xdr:row>58</xdr:row>
      <xdr:rowOff>79387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70514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149103</xdr:rowOff>
    </xdr:from>
    <xdr:to>
      <xdr:col>15</xdr:col>
      <xdr:colOff>101600</xdr:colOff>
      <xdr:row>58</xdr:row>
      <xdr:rowOff>79253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1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78377</xdr:rowOff>
    </xdr:from>
    <xdr:to>
      <xdr:col>10</xdr:col>
      <xdr:colOff>165100</xdr:colOff>
      <xdr:row>58</xdr:row>
      <xdr:rowOff>8527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171104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79747</xdr:rowOff>
    </xdr:from>
    <xdr:to>
      <xdr:col>6</xdr:col>
      <xdr:colOff>38100</xdr:colOff>
      <xdr:row>58</xdr:row>
      <xdr:rowOff>9897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154722</xdr:rowOff>
    </xdr:from>
    <xdr:to>
      <xdr:col>24</xdr:col>
      <xdr:colOff>63500</xdr:colOff>
      <xdr:row>75</xdr:row>
      <xdr:rowOff>166001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3472"/>
          <a:ext cx="838200" cy="1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166001</xdr:rowOff>
    </xdr:from>
    <xdr:to>
      <xdr:col>19</xdr:col>
      <xdr:colOff>177800</xdr:colOff>
      <xdr:row>76</xdr:row>
      <xdr:rowOff>55096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24751"/>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38560</xdr:rowOff>
    </xdr:from>
    <xdr:to>
      <xdr:col>15</xdr:col>
      <xdr:colOff>50800</xdr:colOff>
      <xdr:row>76</xdr:row>
      <xdr:rowOff>55096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8760"/>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38560</xdr:rowOff>
    </xdr:from>
    <xdr:to>
      <xdr:col>10</xdr:col>
      <xdr:colOff>114300</xdr:colOff>
      <xdr:row>76</xdr:row>
      <xdr:rowOff>98281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8760"/>
          <a:ext cx="889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103923</xdr:rowOff>
    </xdr:from>
    <xdr:to>
      <xdr:col>24</xdr:col>
      <xdr:colOff>114300</xdr:colOff>
      <xdr:row>76</xdr:row>
      <xdr:rowOff>34072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2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126800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115201</xdr:rowOff>
    </xdr:from>
    <xdr:to>
      <xdr:col>20</xdr:col>
      <xdr:colOff>38100</xdr:colOff>
      <xdr:row>76</xdr:row>
      <xdr:rowOff>45351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61878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4296</xdr:rowOff>
    </xdr:from>
    <xdr:to>
      <xdr:col>15</xdr:col>
      <xdr:colOff>101600</xdr:colOff>
      <xdr:row>76</xdr:row>
      <xdr:rowOff>105896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122422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159210</xdr:rowOff>
    </xdr:from>
    <xdr:to>
      <xdr:col>10</xdr:col>
      <xdr:colOff>165100</xdr:colOff>
      <xdr:row>76</xdr:row>
      <xdr:rowOff>89360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105887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47481</xdr:rowOff>
    </xdr:from>
    <xdr:to>
      <xdr:col>6</xdr:col>
      <xdr:colOff>38100</xdr:colOff>
      <xdr:row>76</xdr:row>
      <xdr:rowOff>149081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165609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72107</xdr:rowOff>
    </xdr:from>
    <xdr:to>
      <xdr:col>24</xdr:col>
      <xdr:colOff>63500</xdr:colOff>
      <xdr:row>98</xdr:row>
      <xdr:rowOff>83978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4207"/>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72107</xdr:rowOff>
    </xdr:from>
    <xdr:to>
      <xdr:col>19</xdr:col>
      <xdr:colOff>177800</xdr:colOff>
      <xdr:row>98</xdr:row>
      <xdr:rowOff>92963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4207"/>
          <a:ext cx="889000" cy="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92963</xdr:rowOff>
    </xdr:from>
    <xdr:to>
      <xdr:col>15</xdr:col>
      <xdr:colOff>50800</xdr:colOff>
      <xdr:row>98</xdr:row>
      <xdr:rowOff>106249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5063"/>
          <a:ext cx="88900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106249</xdr:rowOff>
    </xdr:from>
    <xdr:to>
      <xdr:col>10</xdr:col>
      <xdr:colOff>114300</xdr:colOff>
      <xdr:row>98</xdr:row>
      <xdr:rowOff>109950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8349"/>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33178</xdr:rowOff>
    </xdr:from>
    <xdr:to>
      <xdr:col>24</xdr:col>
      <xdr:colOff>114300</xdr:colOff>
      <xdr:row>98</xdr:row>
      <xdr:rowOff>134778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21307</xdr:rowOff>
    </xdr:from>
    <xdr:to>
      <xdr:col>20</xdr:col>
      <xdr:colOff>38100</xdr:colOff>
      <xdr:row>98</xdr:row>
      <xdr:rowOff>122907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139434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42163</xdr:rowOff>
    </xdr:from>
    <xdr:to>
      <xdr:col>15</xdr:col>
      <xdr:colOff>101600</xdr:colOff>
      <xdr:row>98</xdr:row>
      <xdr:rowOff>143763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160290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1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55449</xdr:rowOff>
    </xdr:from>
    <xdr:to>
      <xdr:col>10</xdr:col>
      <xdr:colOff>165100</xdr:colOff>
      <xdr:row>98</xdr:row>
      <xdr:rowOff>157049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148176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59150</xdr:rowOff>
    </xdr:from>
    <xdr:to>
      <xdr:col>6</xdr:col>
      <xdr:colOff>38100</xdr:colOff>
      <xdr:row>98</xdr:row>
      <xdr:rowOff>160750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151877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120497</xdr:rowOff>
    </xdr:from>
    <xdr:to>
      <xdr:col>55</xdr:col>
      <xdr:colOff>0</xdr:colOff>
      <xdr:row>38</xdr:row>
      <xdr:rowOff>121549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35597"/>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121549</xdr:rowOff>
    </xdr:from>
    <xdr:to>
      <xdr:col>50</xdr:col>
      <xdr:colOff>114300</xdr:colOff>
      <xdr:row>38</xdr:row>
      <xdr:rowOff>121732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3664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121732</xdr:rowOff>
    </xdr:from>
    <xdr:to>
      <xdr:col>45</xdr:col>
      <xdr:colOff>177800</xdr:colOff>
      <xdr:row>38</xdr:row>
      <xdr:rowOff>121915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3683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121915</xdr:rowOff>
    </xdr:from>
    <xdr:to>
      <xdr:col>41</xdr:col>
      <xdr:colOff>50800</xdr:colOff>
      <xdr:row>38</xdr:row>
      <xdr:rowOff>122464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3701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69697</xdr:rowOff>
    </xdr:from>
    <xdr:to>
      <xdr:col>55</xdr:col>
      <xdr:colOff>50800</xdr:colOff>
      <xdr:row>38</xdr:row>
      <xdr:rowOff>171297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70749</xdr:rowOff>
    </xdr:from>
    <xdr:to>
      <xdr:col>50</xdr:col>
      <xdr:colOff>165100</xdr:colOff>
      <xdr:row>39</xdr:row>
      <xdr:rowOff>899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163476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78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70932</xdr:rowOff>
    </xdr:from>
    <xdr:to>
      <xdr:col>46</xdr:col>
      <xdr:colOff>38100</xdr:colOff>
      <xdr:row>39</xdr:row>
      <xdr:rowOff>1082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8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163659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78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71115</xdr:rowOff>
    </xdr:from>
    <xdr:to>
      <xdr:col>41</xdr:col>
      <xdr:colOff>101600</xdr:colOff>
      <xdr:row>39</xdr:row>
      <xdr:rowOff>1265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163842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8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71664</xdr:rowOff>
    </xdr:from>
    <xdr:to>
      <xdr:col>36</xdr:col>
      <xdr:colOff>165100</xdr:colOff>
      <xdr:row>39</xdr:row>
      <xdr:rowOff>1814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164391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94902</xdr:rowOff>
    </xdr:from>
    <xdr:to>
      <xdr:col>55</xdr:col>
      <xdr:colOff>0</xdr:colOff>
      <xdr:row>58</xdr:row>
      <xdr:rowOff>102419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39002"/>
          <a:ext cx="8382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70393</xdr:rowOff>
    </xdr:from>
    <xdr:to>
      <xdr:col>50</xdr:col>
      <xdr:colOff>114300</xdr:colOff>
      <xdr:row>58</xdr:row>
      <xdr:rowOff>94902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14493"/>
          <a:ext cx="8890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35344</xdr:rowOff>
    </xdr:from>
    <xdr:to>
      <xdr:col>45</xdr:col>
      <xdr:colOff>177800</xdr:colOff>
      <xdr:row>58</xdr:row>
      <xdr:rowOff>70393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79444"/>
          <a:ext cx="889000" cy="3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35344</xdr:rowOff>
    </xdr:from>
    <xdr:to>
      <xdr:col>41</xdr:col>
      <xdr:colOff>50800</xdr:colOff>
      <xdr:row>58</xdr:row>
      <xdr:rowOff>98837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79444"/>
          <a:ext cx="889000" cy="6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51619</xdr:rowOff>
    </xdr:from>
    <xdr:to>
      <xdr:col>55</xdr:col>
      <xdr:colOff>50800</xdr:colOff>
      <xdr:row>58</xdr:row>
      <xdr:rowOff>153219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137996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44102</xdr:rowOff>
    </xdr:from>
    <xdr:to>
      <xdr:col>50</xdr:col>
      <xdr:colOff>165100</xdr:colOff>
      <xdr:row>58</xdr:row>
      <xdr:rowOff>145702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136829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19593</xdr:rowOff>
    </xdr:from>
    <xdr:to>
      <xdr:col>46</xdr:col>
      <xdr:colOff>38100</xdr:colOff>
      <xdr:row>58</xdr:row>
      <xdr:rowOff>121193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112320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5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155994</xdr:rowOff>
    </xdr:from>
    <xdr:to>
      <xdr:col>41</xdr:col>
      <xdr:colOff>101600</xdr:colOff>
      <xdr:row>58</xdr:row>
      <xdr:rowOff>86144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77271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48037</xdr:rowOff>
    </xdr:from>
    <xdr:to>
      <xdr:col>36</xdr:col>
      <xdr:colOff>165100</xdr:colOff>
      <xdr:row>58</xdr:row>
      <xdr:rowOff>149637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140764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166991</xdr:rowOff>
    </xdr:from>
    <xdr:to>
      <xdr:col>55</xdr:col>
      <xdr:colOff>0</xdr:colOff>
      <xdr:row>78</xdr:row>
      <xdr:rowOff>16664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68641"/>
          <a:ext cx="8382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149614</xdr:rowOff>
    </xdr:from>
    <xdr:to>
      <xdr:col>50</xdr:col>
      <xdr:colOff>114300</xdr:colOff>
      <xdr:row>77</xdr:row>
      <xdr:rowOff>166991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51264"/>
          <a:ext cx="8890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149614</xdr:rowOff>
    </xdr:from>
    <xdr:to>
      <xdr:col>45</xdr:col>
      <xdr:colOff>177800</xdr:colOff>
      <xdr:row>78</xdr:row>
      <xdr:rowOff>11920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51264"/>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160096</xdr:rowOff>
    </xdr:from>
    <xdr:to>
      <xdr:col>41</xdr:col>
      <xdr:colOff>50800</xdr:colOff>
      <xdr:row>78</xdr:row>
      <xdr:rowOff>11920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190296"/>
          <a:ext cx="889000" cy="19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137314</xdr:rowOff>
    </xdr:from>
    <xdr:to>
      <xdr:col>55</xdr:col>
      <xdr:colOff>50800</xdr:colOff>
      <xdr:row>78</xdr:row>
      <xdr:rowOff>67464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160191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9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116191</xdr:rowOff>
    </xdr:from>
    <xdr:to>
      <xdr:col>50</xdr:col>
      <xdr:colOff>165100</xdr:colOff>
      <xdr:row>78</xdr:row>
      <xdr:rowOff>46341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1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62868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9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98814</xdr:rowOff>
    </xdr:from>
    <xdr:to>
      <xdr:col>46</xdr:col>
      <xdr:colOff>38100</xdr:colOff>
      <xdr:row>78</xdr:row>
      <xdr:rowOff>28964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45491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132570</xdr:rowOff>
    </xdr:from>
    <xdr:to>
      <xdr:col>41</xdr:col>
      <xdr:colOff>101600</xdr:colOff>
      <xdr:row>78</xdr:row>
      <xdr:rowOff>62720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79247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109296</xdr:rowOff>
    </xdr:from>
    <xdr:to>
      <xdr:col>36</xdr:col>
      <xdr:colOff>165100</xdr:colOff>
      <xdr:row>77</xdr:row>
      <xdr:rowOff>39446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55972</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72795" y="1291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33927</xdr:rowOff>
    </xdr:from>
    <xdr:to>
      <xdr:col>55</xdr:col>
      <xdr:colOff>0</xdr:colOff>
      <xdr:row>95</xdr:row>
      <xdr:rowOff>101953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21677"/>
          <a:ext cx="838200" cy="6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171379</xdr:rowOff>
    </xdr:from>
    <xdr:to>
      <xdr:col>50</xdr:col>
      <xdr:colOff>114300</xdr:colOff>
      <xdr:row>95</xdr:row>
      <xdr:rowOff>101953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87679"/>
          <a:ext cx="889000" cy="10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38512</xdr:rowOff>
    </xdr:from>
    <xdr:to>
      <xdr:col>45</xdr:col>
      <xdr:colOff>177800</xdr:colOff>
      <xdr:row>94</xdr:row>
      <xdr:rowOff>171379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54812"/>
          <a:ext cx="889000" cy="13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38512</xdr:rowOff>
    </xdr:from>
    <xdr:to>
      <xdr:col>41</xdr:col>
      <xdr:colOff>50800</xdr:colOff>
      <xdr:row>95</xdr:row>
      <xdr:rowOff>19543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54812"/>
          <a:ext cx="889000" cy="15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154577</xdr:rowOff>
    </xdr:from>
    <xdr:to>
      <xdr:col>55</xdr:col>
      <xdr:colOff>50800</xdr:colOff>
      <xdr:row>95</xdr:row>
      <xdr:rowOff>84727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6004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51153</xdr:rowOff>
    </xdr:from>
    <xdr:to>
      <xdr:col>50</xdr:col>
      <xdr:colOff>165100</xdr:colOff>
      <xdr:row>95</xdr:row>
      <xdr:rowOff>152753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3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169280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1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120579</xdr:rowOff>
    </xdr:from>
    <xdr:to>
      <xdr:col>46</xdr:col>
      <xdr:colOff>38100</xdr:colOff>
      <xdr:row>95</xdr:row>
      <xdr:rowOff>50729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67256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1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159162</xdr:rowOff>
    </xdr:from>
    <xdr:to>
      <xdr:col>41</xdr:col>
      <xdr:colOff>101600</xdr:colOff>
      <xdr:row>94</xdr:row>
      <xdr:rowOff>89312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105839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7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140193</xdr:rowOff>
    </xdr:from>
    <xdr:to>
      <xdr:col>36</xdr:col>
      <xdr:colOff>165100</xdr:colOff>
      <xdr:row>95</xdr:row>
      <xdr:rowOff>70343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86870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3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94012</xdr:rowOff>
    </xdr:from>
    <xdr:to>
      <xdr:col>85</xdr:col>
      <xdr:colOff>127000</xdr:colOff>
      <xdr:row>37</xdr:row>
      <xdr:rowOff>25922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66212"/>
          <a:ext cx="838200" cy="10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8494</xdr:rowOff>
    </xdr:from>
    <xdr:to>
      <xdr:col>81</xdr:col>
      <xdr:colOff>50800</xdr:colOff>
      <xdr:row>37</xdr:row>
      <xdr:rowOff>25922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52144"/>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8494</xdr:rowOff>
    </xdr:from>
    <xdr:to>
      <xdr:col>76</xdr:col>
      <xdr:colOff>114300</xdr:colOff>
      <xdr:row>37</xdr:row>
      <xdr:rowOff>28426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52144"/>
          <a:ext cx="889000" cy="1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16898</xdr:rowOff>
    </xdr:from>
    <xdr:to>
      <xdr:col>71</xdr:col>
      <xdr:colOff>177800</xdr:colOff>
      <xdr:row>37</xdr:row>
      <xdr:rowOff>28426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60548"/>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43212</xdr:rowOff>
    </xdr:from>
    <xdr:to>
      <xdr:col>85</xdr:col>
      <xdr:colOff>177800</xdr:colOff>
      <xdr:row>36</xdr:row>
      <xdr:rowOff>144812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66089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6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146572</xdr:rowOff>
    </xdr:from>
    <xdr:to>
      <xdr:col>81</xdr:col>
      <xdr:colOff>101600</xdr:colOff>
      <xdr:row>37</xdr:row>
      <xdr:rowOff>76722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67849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129144</xdr:rowOff>
    </xdr:from>
    <xdr:to>
      <xdr:col>76</xdr:col>
      <xdr:colOff>165100</xdr:colOff>
      <xdr:row>37</xdr:row>
      <xdr:rowOff>59294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75821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7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149076</xdr:rowOff>
    </xdr:from>
    <xdr:to>
      <xdr:col>72</xdr:col>
      <xdr:colOff>38100</xdr:colOff>
      <xdr:row>37</xdr:row>
      <xdr:rowOff>79226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95753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137548</xdr:rowOff>
    </xdr:from>
    <xdr:to>
      <xdr:col>67</xdr:col>
      <xdr:colOff>101600</xdr:colOff>
      <xdr:row>37</xdr:row>
      <xdr:rowOff>67698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58825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0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169960</xdr:rowOff>
    </xdr:from>
    <xdr:to>
      <xdr:col>85</xdr:col>
      <xdr:colOff>127000</xdr:colOff>
      <xdr:row>58</xdr:row>
      <xdr:rowOff>28711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42610"/>
          <a:ext cx="8382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169960</xdr:rowOff>
    </xdr:from>
    <xdr:to>
      <xdr:col>81</xdr:col>
      <xdr:colOff>50800</xdr:colOff>
      <xdr:row>58</xdr:row>
      <xdr:rowOff>34260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42610"/>
          <a:ext cx="889000" cy="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34260</xdr:rowOff>
    </xdr:from>
    <xdr:to>
      <xdr:col>76</xdr:col>
      <xdr:colOff>114300</xdr:colOff>
      <xdr:row>58</xdr:row>
      <xdr:rowOff>48133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78360"/>
          <a:ext cx="889000" cy="1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138792</xdr:rowOff>
    </xdr:from>
    <xdr:to>
      <xdr:col>71</xdr:col>
      <xdr:colOff>177800</xdr:colOff>
      <xdr:row>58</xdr:row>
      <xdr:rowOff>48133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11442"/>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149361</xdr:rowOff>
    </xdr:from>
    <xdr:to>
      <xdr:col>85</xdr:col>
      <xdr:colOff>177800</xdr:colOff>
      <xdr:row>58</xdr:row>
      <xdr:rowOff>79511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64288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119160</xdr:rowOff>
    </xdr:from>
    <xdr:to>
      <xdr:col>81</xdr:col>
      <xdr:colOff>101600</xdr:colOff>
      <xdr:row>58</xdr:row>
      <xdr:rowOff>49310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40437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154910</xdr:rowOff>
    </xdr:from>
    <xdr:to>
      <xdr:col>76</xdr:col>
      <xdr:colOff>165100</xdr:colOff>
      <xdr:row>58</xdr:row>
      <xdr:rowOff>85060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76187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168783</xdr:rowOff>
    </xdr:from>
    <xdr:to>
      <xdr:col>72</xdr:col>
      <xdr:colOff>38100</xdr:colOff>
      <xdr:row>58</xdr:row>
      <xdr:rowOff>98933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90060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87992</xdr:rowOff>
    </xdr:from>
    <xdr:to>
      <xdr:col>67</xdr:col>
      <xdr:colOff>101600</xdr:colOff>
      <xdr:row>58</xdr:row>
      <xdr:rowOff>18142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34669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36055</xdr:rowOff>
    </xdr:from>
    <xdr:to>
      <xdr:col>85</xdr:col>
      <xdr:colOff>127000</xdr:colOff>
      <xdr:row>97</xdr:row>
      <xdr:rowOff>41447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66705"/>
          <a:ext cx="8382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36767</xdr:rowOff>
    </xdr:from>
    <xdr:to>
      <xdr:col>81</xdr:col>
      <xdr:colOff>50800</xdr:colOff>
      <xdr:row>97</xdr:row>
      <xdr:rowOff>41447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67417"/>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36767</xdr:rowOff>
    </xdr:from>
    <xdr:to>
      <xdr:col>76</xdr:col>
      <xdr:colOff>114300</xdr:colOff>
      <xdr:row>97</xdr:row>
      <xdr:rowOff>60277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67417"/>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60277</xdr:rowOff>
    </xdr:from>
    <xdr:to>
      <xdr:col>71</xdr:col>
      <xdr:colOff>177800</xdr:colOff>
      <xdr:row>97</xdr:row>
      <xdr:rowOff>79804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90927"/>
          <a:ext cx="8890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156705</xdr:rowOff>
    </xdr:from>
    <xdr:to>
      <xdr:col>85</xdr:col>
      <xdr:colOff>177800</xdr:colOff>
      <xdr:row>97</xdr:row>
      <xdr:rowOff>86855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8132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6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162097</xdr:rowOff>
    </xdr:from>
    <xdr:to>
      <xdr:col>81</xdr:col>
      <xdr:colOff>101600</xdr:colOff>
      <xdr:row>97</xdr:row>
      <xdr:rowOff>92247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108774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9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157417</xdr:rowOff>
    </xdr:from>
    <xdr:to>
      <xdr:col>76</xdr:col>
      <xdr:colOff>165100</xdr:colOff>
      <xdr:row>97</xdr:row>
      <xdr:rowOff>87567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104094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9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9477</xdr:rowOff>
    </xdr:from>
    <xdr:to>
      <xdr:col>72</xdr:col>
      <xdr:colOff>38100</xdr:colOff>
      <xdr:row>97</xdr:row>
      <xdr:rowOff>111077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127604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29004</xdr:rowOff>
    </xdr:from>
    <xdr:to>
      <xdr:col>67</xdr:col>
      <xdr:colOff>101600</xdr:colOff>
      <xdr:row>97</xdr:row>
      <xdr:rowOff>130604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147131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3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目的別に係る住民一人あたりのコストは、主に民生費、商工費、土木費、消防費及び公債費で類似団体平均を上回っている。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民生費は、保育所統合複合化施設の建設に係る費用等の増が主な要因である。</a:t>
          </a:r>
        </a:p>
        <a:p>
          <a:r>
            <a:rPr kumimoji="1" lang="ja-JP" altLang="en-US" sz="1300">
              <a:latin typeface="ＭＳ Ｐゴシック" panose="020B0600070205080204" pitchFamily="50" charset="-128"/>
              <a:ea typeface="ＭＳ Ｐゴシック" panose="020B0600070205080204" pitchFamily="50" charset="-128"/>
            </a:rPr>
            <a:t>　商工費は、昨年度と比較し減少となったものの、観光振興対策や観光施設維持管理経費などにより横ばいで推移することで見込まれている。</a:t>
          </a:r>
        </a:p>
        <a:p>
          <a:r>
            <a:rPr kumimoji="1" lang="ja-JP" altLang="en-US" sz="1300">
              <a:latin typeface="ＭＳ Ｐゴシック" panose="020B0600070205080204" pitchFamily="50" charset="-128"/>
              <a:ea typeface="ＭＳ Ｐゴシック" panose="020B0600070205080204" pitchFamily="50" charset="-128"/>
            </a:rPr>
            <a:t>　土木費は、道路橋梁維持に係る委託料、公営住宅長寿命化工事の増額等により増加となった。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消防費は、水槽車更新、移動式冷暖房機等の整備に係る費用の増が主な要因である。</a:t>
          </a:r>
        </a:p>
        <a:p>
          <a:r>
            <a:rPr kumimoji="1" lang="ja-JP" altLang="en-US" sz="1300">
              <a:latin typeface="ＭＳ Ｐゴシック" panose="020B0600070205080204" pitchFamily="50" charset="-128"/>
              <a:ea typeface="ＭＳ Ｐゴシック" panose="020B0600070205080204" pitchFamily="50" charset="-128"/>
            </a:rPr>
            <a:t>　公債費は、近年借り入れた地方債の措置期間の終了、借入額の増、利率の上昇などにより増加で推移していくことが見込まれている。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財政調整基金残高は、普通交付税の追加交付等もあり、取り崩すことなく昨年度とほぼ同水準を維持している。また、実質収支額及び実質単年度収支においては黒字となっている。</a:t>
          </a:r>
        </a:p>
        <a:p>
          <a:r>
            <a:rPr kumimoji="1" lang="ja-JP" altLang="en-US" sz="1400">
              <a:latin typeface="ＭＳ ゴシック" pitchFamily="49" charset="-128"/>
              <a:ea typeface="ＭＳ ゴシック" pitchFamily="49" charset="-128"/>
            </a:rPr>
            <a:t>　今後は、人件費の抑制、公共施設のあり方、事務事業の見直し及び公営企業会計への補助金の縮減など、収支均衡のとれた財政運営に取り組む。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各会計で赤字を発生させない方針で運営に取り組んでいるため、令和６年度においても連結実質赤字は発生していない。</a:t>
          </a:r>
        </a:p>
        <a:p>
          <a:r>
            <a:rPr kumimoji="1" lang="ja-JP" altLang="en-US" sz="1400">
              <a:latin typeface="ＭＳ ゴシック" pitchFamily="49" charset="-128"/>
              <a:ea typeface="ＭＳ ゴシック" pitchFamily="49" charset="-128"/>
            </a:rPr>
            <a:t>　ただし、企業会計については、人口減少に伴う使用料収入の減少と施設老朽化に伴う更新費用の増大により、一般会計からの補助金額が増加傾向にある。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独立採算の原則に立ち返った使用料等の見直しなどにより、更なる適正化を図るよう努める。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8340980</v>
      </c>
      <c r="BO4" s="358"/>
      <c r="BP4" s="358"/>
      <c r="BQ4" s="358"/>
      <c r="BR4" s="358"/>
      <c r="BS4" s="358"/>
      <c r="BT4" s="358"/>
      <c r="BU4" s="359"/>
      <c r="BV4" s="357">
        <v>8235687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v>
      </c>
      <c r="CU4" s="364"/>
      <c r="CV4" s="364"/>
      <c r="CW4" s="364"/>
      <c r="CX4" s="364"/>
      <c r="CY4" s="364"/>
      <c r="CZ4" s="364"/>
      <c r="DA4" s="365"/>
      <c r="DB4" s="363">
        <v>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8102052</v>
      </c>
      <c r="BO5" s="395"/>
      <c r="BP5" s="395"/>
      <c r="BQ5" s="395"/>
      <c r="BR5" s="395"/>
      <c r="BS5" s="395"/>
      <c r="BT5" s="395"/>
      <c r="BU5" s="396"/>
      <c r="BV5" s="394">
        <v>8091039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87.5</v>
      </c>
      <c r="CU5" s="392"/>
      <c r="CV5" s="392"/>
      <c r="CW5" s="392"/>
      <c r="CX5" s="392"/>
      <c r="CY5" s="392"/>
      <c r="CZ5" s="392"/>
      <c r="DA5" s="393"/>
      <c r="DB5" s="391">
        <v>92.8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238928</v>
      </c>
      <c r="BO6" s="395"/>
      <c r="BP6" s="395"/>
      <c r="BQ6" s="395"/>
      <c r="BR6" s="395"/>
      <c r="BS6" s="395"/>
      <c r="BT6" s="395"/>
      <c r="BU6" s="396"/>
      <c r="BV6" s="394">
        <v>144648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87.6</v>
      </c>
      <c r="CU6" s="432"/>
      <c r="CV6" s="432"/>
      <c r="CW6" s="432"/>
      <c r="CX6" s="432"/>
      <c r="CY6" s="432"/>
      <c r="CZ6" s="432"/>
      <c r="DA6" s="433"/>
      <c r="DB6" s="431">
        <v>93.2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11261</v>
      </c>
      <c r="BO7" s="395"/>
      <c r="BP7" s="395"/>
      <c r="BQ7" s="395"/>
      <c r="BR7" s="395"/>
      <c r="BS7" s="395"/>
      <c r="BT7" s="395"/>
      <c r="BU7" s="396"/>
      <c r="BV7" s="394">
        <v>12178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4579025</v>
      </c>
      <c r="CU7" s="395"/>
      <c r="CV7" s="395"/>
      <c r="CW7" s="395"/>
      <c r="CX7" s="395"/>
      <c r="CY7" s="395"/>
      <c r="CZ7" s="395"/>
      <c r="DA7" s="396"/>
      <c r="DB7" s="394">
        <v>4488919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227667</v>
      </c>
      <c r="BO8" s="395"/>
      <c r="BP8" s="395"/>
      <c r="BQ8" s="395"/>
      <c r="BR8" s="395"/>
      <c r="BS8" s="395"/>
      <c r="BT8" s="395"/>
      <c r="BU8" s="396"/>
      <c r="BV8" s="394">
        <v>132470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0.26</v>
      </c>
      <c r="CU8" s="435"/>
      <c r="CV8" s="435"/>
      <c r="CW8" s="435"/>
      <c r="CX8" s="435"/>
      <c r="CY8" s="435"/>
      <c r="CZ8" s="435"/>
      <c r="DA8" s="436"/>
      <c r="DB8" s="434">
        <v>0.26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8442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95197</v>
      </c>
      <c r="BO9" s="395"/>
      <c r="BP9" s="395"/>
      <c r="BQ9" s="395"/>
      <c r="BR9" s="395"/>
      <c r="BS9" s="395"/>
      <c r="BT9" s="395"/>
      <c r="BU9" s="396"/>
      <c r="BV9" s="394">
        <v>-133500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15.1</v>
      </c>
      <c r="CU9" s="392"/>
      <c r="CV9" s="392"/>
      <c r="CW9" s="392"/>
      <c r="CX9" s="392"/>
      <c r="CY9" s="392"/>
      <c r="CZ9" s="392"/>
      <c r="DA9" s="393"/>
      <c r="DB9" s="391">
        <v>14.6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9299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664</v>
      </c>
      <c r="BO10" s="395"/>
      <c r="BP10" s="395"/>
      <c r="BQ10" s="395"/>
      <c r="BR10" s="395"/>
      <c r="BS10" s="395"/>
      <c r="BT10" s="395"/>
      <c r="BU10" s="396"/>
      <c r="BV10" s="394">
        <v>369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7906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40000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7616</v>
      </c>
      <c r="S13" s="479"/>
      <c r="T13" s="479"/>
      <c r="U13" s="479"/>
      <c r="V13" s="480"/>
      <c r="W13" s="410" t="s">
        <v>131</v>
      </c>
      <c r="X13" s="411"/>
      <c r="Y13" s="411"/>
      <c r="Z13" s="411"/>
      <c r="AA13" s="411"/>
      <c r="AB13" s="401"/>
      <c r="AC13" s="445">
        <v>544</v>
      </c>
      <c r="AD13" s="446"/>
      <c r="AE13" s="446"/>
      <c r="AF13" s="446"/>
      <c r="AG13" s="488"/>
      <c r="AH13" s="445">
        <v>595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95861</v>
      </c>
      <c r="BO13" s="395"/>
      <c r="BP13" s="395"/>
      <c r="BQ13" s="395"/>
      <c r="BR13" s="395"/>
      <c r="BS13" s="395"/>
      <c r="BT13" s="395"/>
      <c r="BU13" s="396"/>
      <c r="BV13" s="394">
        <v>-173131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10.4</v>
      </c>
      <c r="CU13" s="392"/>
      <c r="CV13" s="392"/>
      <c r="CW13" s="392"/>
      <c r="CX13" s="392"/>
      <c r="CY13" s="392"/>
      <c r="CZ13" s="392"/>
      <c r="DA13" s="393"/>
      <c r="DB13" s="391">
        <v>10.8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8068</v>
      </c>
      <c r="S14" s="479"/>
      <c r="T14" s="479"/>
      <c r="U14" s="479"/>
      <c r="V14" s="480"/>
      <c r="W14" s="384"/>
      <c r="X14" s="385"/>
      <c r="Y14" s="385"/>
      <c r="Z14" s="385"/>
      <c r="AA14" s="385"/>
      <c r="AB14" s="374"/>
      <c r="AC14" s="481">
        <v>14.2</v>
      </c>
      <c r="AD14" s="482"/>
      <c r="AE14" s="482"/>
      <c r="AF14" s="482"/>
      <c r="AG14" s="483"/>
      <c r="AH14" s="481">
        <v>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19.600000000000001</v>
      </c>
      <c r="CU14" s="493"/>
      <c r="CV14" s="493"/>
      <c r="CW14" s="493"/>
      <c r="CX14" s="493"/>
      <c r="CY14" s="493"/>
      <c r="CZ14" s="493"/>
      <c r="DA14" s="494"/>
      <c r="DB14" s="492">
        <v>23.9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7857</v>
      </c>
      <c r="S15" s="479"/>
      <c r="T15" s="479"/>
      <c r="U15" s="479"/>
      <c r="V15" s="480"/>
      <c r="W15" s="410" t="s">
        <v>137</v>
      </c>
      <c r="X15" s="411"/>
      <c r="Y15" s="411"/>
      <c r="Z15" s="411"/>
      <c r="AA15" s="411"/>
      <c r="AB15" s="401"/>
      <c r="AC15" s="445">
        <v>515</v>
      </c>
      <c r="AD15" s="446"/>
      <c r="AE15" s="446"/>
      <c r="AF15" s="446"/>
      <c r="AG15" s="488"/>
      <c r="AH15" s="445">
        <v>588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1121156</v>
      </c>
      <c r="BO15" s="358"/>
      <c r="BP15" s="358"/>
      <c r="BQ15" s="358"/>
      <c r="BR15" s="358"/>
      <c r="BS15" s="358"/>
      <c r="BT15" s="358"/>
      <c r="BU15" s="359"/>
      <c r="BV15" s="357">
        <v>1137672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13.5</v>
      </c>
      <c r="AD16" s="482"/>
      <c r="AE16" s="482"/>
      <c r="AF16" s="482"/>
      <c r="AG16" s="483"/>
      <c r="AH16" s="481">
        <v>13.8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4282448</v>
      </c>
      <c r="BO16" s="395"/>
      <c r="BP16" s="395"/>
      <c r="BQ16" s="395"/>
      <c r="BR16" s="395"/>
      <c r="BS16" s="395"/>
      <c r="BT16" s="395"/>
      <c r="BU16" s="396"/>
      <c r="BV16" s="394">
        <v>4168941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2759</v>
      </c>
      <c r="AD17" s="446"/>
      <c r="AE17" s="446"/>
      <c r="AF17" s="446"/>
      <c r="AG17" s="488"/>
      <c r="AH17" s="445">
        <v>3072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1408174</v>
      </c>
      <c r="BO17" s="395"/>
      <c r="BP17" s="395"/>
      <c r="BQ17" s="395"/>
      <c r="BR17" s="395"/>
      <c r="BS17" s="395"/>
      <c r="BT17" s="395"/>
      <c r="BU17" s="396"/>
      <c r="BV17" s="394">
        <v>1429614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180.87</v>
      </c>
      <c r="M18" s="518"/>
      <c r="N18" s="518"/>
      <c r="O18" s="518"/>
      <c r="P18" s="518"/>
      <c r="Q18" s="518"/>
      <c r="R18" s="519"/>
      <c r="S18" s="519"/>
      <c r="T18" s="519"/>
      <c r="U18" s="519"/>
      <c r="V18" s="520"/>
      <c r="W18" s="412"/>
      <c r="X18" s="413"/>
      <c r="Y18" s="413"/>
      <c r="Z18" s="413"/>
      <c r="AA18" s="413"/>
      <c r="AB18" s="404"/>
      <c r="AC18" s="521">
        <v>72.3</v>
      </c>
      <c r="AD18" s="522"/>
      <c r="AE18" s="522"/>
      <c r="AF18" s="522"/>
      <c r="AG18" s="523"/>
      <c r="AH18" s="521">
        <v>72.2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4203790</v>
      </c>
      <c r="BO18" s="395"/>
      <c r="BP18" s="395"/>
      <c r="BQ18" s="395"/>
      <c r="BR18" s="395"/>
      <c r="BS18" s="395"/>
      <c r="BT18" s="395"/>
      <c r="BU18" s="396"/>
      <c r="BV18" s="394">
        <v>4331043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5565018</v>
      </c>
      <c r="BO19" s="395"/>
      <c r="BP19" s="395"/>
      <c r="BQ19" s="395"/>
      <c r="BR19" s="395"/>
      <c r="BS19" s="395"/>
      <c r="BT19" s="395"/>
      <c r="BU19" s="396"/>
      <c r="BV19" s="394">
        <v>5856338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4030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8537540</v>
      </c>
      <c r="BO22" s="358"/>
      <c r="BP22" s="358"/>
      <c r="BQ22" s="358"/>
      <c r="BR22" s="358"/>
      <c r="BS22" s="358"/>
      <c r="BT22" s="358"/>
      <c r="BU22" s="359"/>
      <c r="BV22" s="357">
        <v>8432111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7124976</v>
      </c>
      <c r="BO23" s="395"/>
      <c r="BP23" s="395"/>
      <c r="BQ23" s="395"/>
      <c r="BR23" s="395"/>
      <c r="BS23" s="395"/>
      <c r="BT23" s="395"/>
      <c r="BU23" s="396"/>
      <c r="BV23" s="394">
        <v>7260939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6456</v>
      </c>
      <c r="R24" s="446"/>
      <c r="S24" s="446"/>
      <c r="T24" s="446"/>
      <c r="U24" s="446"/>
      <c r="V24" s="488"/>
      <c r="W24" s="540"/>
      <c r="X24" s="541"/>
      <c r="Y24" s="542"/>
      <c r="Z24" s="444" t="s">
        <v>162</v>
      </c>
      <c r="AA24" s="424"/>
      <c r="AB24" s="424"/>
      <c r="AC24" s="424"/>
      <c r="AD24" s="424"/>
      <c r="AE24" s="424"/>
      <c r="AF24" s="424"/>
      <c r="AG24" s="425"/>
      <c r="AH24" s="445">
        <v>130</v>
      </c>
      <c r="AI24" s="446"/>
      <c r="AJ24" s="446"/>
      <c r="AK24" s="446"/>
      <c r="AL24" s="488"/>
      <c r="AM24" s="445">
        <v>411450</v>
      </c>
      <c r="AN24" s="446"/>
      <c r="AO24" s="446"/>
      <c r="AP24" s="446"/>
      <c r="AQ24" s="446"/>
      <c r="AR24" s="488"/>
      <c r="AS24" s="445">
        <v>3165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6615454</v>
      </c>
      <c r="BO24" s="395"/>
      <c r="BP24" s="395"/>
      <c r="BQ24" s="395"/>
      <c r="BR24" s="395"/>
      <c r="BS24" s="395"/>
      <c r="BT24" s="395"/>
      <c r="BU24" s="396"/>
      <c r="BV24" s="394">
        <v>6276034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6530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268672</v>
      </c>
      <c r="BO25" s="358"/>
      <c r="BP25" s="358"/>
      <c r="BQ25" s="358"/>
      <c r="BR25" s="358"/>
      <c r="BS25" s="358"/>
      <c r="BT25" s="358"/>
      <c r="BU25" s="359"/>
      <c r="BV25" s="357">
        <v>40362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6120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2840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2330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1217340</v>
      </c>
      <c r="BO28" s="358"/>
      <c r="BP28" s="358"/>
      <c r="BQ28" s="358"/>
      <c r="BR28" s="358"/>
      <c r="BS28" s="358"/>
      <c r="BT28" s="358"/>
      <c r="BU28" s="359"/>
      <c r="BV28" s="357">
        <v>1216676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10</v>
      </c>
      <c r="M29" s="446"/>
      <c r="N29" s="446"/>
      <c r="O29" s="446"/>
      <c r="P29" s="488"/>
      <c r="Q29" s="445">
        <v>1850</v>
      </c>
      <c r="R29" s="446"/>
      <c r="S29" s="446"/>
      <c r="T29" s="446"/>
      <c r="U29" s="446"/>
      <c r="V29" s="488"/>
      <c r="W29" s="543"/>
      <c r="X29" s="544"/>
      <c r="Y29" s="545"/>
      <c r="Z29" s="444" t="s">
        <v>177</v>
      </c>
      <c r="AA29" s="424"/>
      <c r="AB29" s="424"/>
      <c r="AC29" s="424"/>
      <c r="AD29" s="424"/>
      <c r="AE29" s="424"/>
      <c r="AF29" s="424"/>
      <c r="AG29" s="425"/>
      <c r="AH29" s="445">
        <v>130</v>
      </c>
      <c r="AI29" s="446"/>
      <c r="AJ29" s="446"/>
      <c r="AK29" s="446"/>
      <c r="AL29" s="488"/>
      <c r="AM29" s="445">
        <v>411450</v>
      </c>
      <c r="AN29" s="446"/>
      <c r="AO29" s="446"/>
      <c r="AP29" s="446"/>
      <c r="AQ29" s="446"/>
      <c r="AR29" s="488"/>
      <c r="AS29" s="445">
        <v>3165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193273</v>
      </c>
      <c r="BO29" s="395"/>
      <c r="BP29" s="395"/>
      <c r="BQ29" s="395"/>
      <c r="BR29" s="395"/>
      <c r="BS29" s="395"/>
      <c r="BT29" s="395"/>
      <c r="BU29" s="396"/>
      <c r="BV29" s="394">
        <v>169553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1721551</v>
      </c>
      <c r="BO30" s="514"/>
      <c r="BP30" s="514"/>
      <c r="BQ30" s="514"/>
      <c r="BR30" s="514"/>
      <c r="BS30" s="514"/>
      <c r="BT30" s="514"/>
      <c r="BU30" s="515"/>
      <c r="BV30" s="513">
        <v>1682064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西胆振行政事務組合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株式会社　グリーンステイ洞爺湖</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西いぶり広域連合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簡易水道事業会計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PwSRMCrEXKB+XNAiQXoVtlUfgEzMpCNz6+JJ38YpvwXRQoCerJZ8Ymzd4aZDvUQow/GB9aH8ikRvaAyt+U7Okw==" saltValue="J83LaOWmJnOGhgX7p4C6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8.41</v>
      </c>
      <c r="G34" s="33">
        <v>7.98</v>
      </c>
      <c r="H34" s="33">
        <v>8.0299999999999994</v>
      </c>
      <c r="I34" s="33">
        <v>8.0500000000000007</v>
      </c>
      <c r="J34" s="34">
        <v>7.76</v>
      </c>
      <c r="K34" s="22"/>
      <c r="L34" s="22"/>
      <c r="M34" s="22"/>
      <c r="N34" s="22"/>
      <c r="O34" s="22"/>
      <c r="P34" s="22"/>
    </row>
    <row r="35" spans="1:16" ht="39" customHeight="1" x14ac:dyDescent="0.15">
      <c r="A35" s="22"/>
      <c r="B35" s="35"/>
      <c r="C35" s="1132" t="s">
        <v>533</v>
      </c>
      <c r="D35" s="1132"/>
      <c r="E35" s="1133"/>
      <c r="F35" s="36">
        <v>1.97</v>
      </c>
      <c r="G35" s="37">
        <v>4.28</v>
      </c>
      <c r="H35" s="37">
        <v>5.84</v>
      </c>
      <c r="I35" s="37">
        <v>2.95</v>
      </c>
      <c r="J35" s="38">
        <v>4.97</v>
      </c>
      <c r="K35" s="22"/>
      <c r="L35" s="22"/>
      <c r="M35" s="22"/>
      <c r="N35" s="22"/>
      <c r="O35" s="22"/>
      <c r="P35" s="22"/>
    </row>
    <row r="36" spans="1:16" ht="39" customHeight="1" x14ac:dyDescent="0.15">
      <c r="A36" s="22"/>
      <c r="B36" s="35"/>
      <c r="C36" s="1132" t="s">
        <v>534</v>
      </c>
      <c r="D36" s="1132"/>
      <c r="E36" s="1133"/>
      <c r="F36" s="36" t="s">
        <v>486</v>
      </c>
      <c r="G36" s="37" t="s">
        <v>486</v>
      </c>
      <c r="H36" s="37" t="s">
        <v>486</v>
      </c>
      <c r="I36" s="37">
        <v>2</v>
      </c>
      <c r="J36" s="38">
        <v>1.81</v>
      </c>
      <c r="K36" s="22"/>
      <c r="L36" s="22"/>
      <c r="M36" s="22"/>
      <c r="N36" s="22"/>
      <c r="O36" s="22"/>
      <c r="P36" s="22"/>
    </row>
    <row r="37" spans="1:16" ht="39" customHeight="1" x14ac:dyDescent="0.15">
      <c r="A37" s="22"/>
      <c r="B37" s="35"/>
      <c r="C37" s="1132" t="s">
        <v>535</v>
      </c>
      <c r="D37" s="1132"/>
      <c r="E37" s="1133"/>
      <c r="F37" s="36">
        <v>0.74</v>
      </c>
      <c r="G37" s="37">
        <v>1.22</v>
      </c>
      <c r="H37" s="37">
        <v>1.03</v>
      </c>
      <c r="I37" s="37">
        <v>0.68</v>
      </c>
      <c r="J37" s="38">
        <v>1.1200000000000001</v>
      </c>
      <c r="K37" s="22"/>
      <c r="L37" s="22"/>
      <c r="M37" s="22"/>
      <c r="N37" s="22"/>
      <c r="O37" s="22"/>
      <c r="P37" s="22"/>
    </row>
    <row r="38" spans="1:16" ht="39" customHeight="1" x14ac:dyDescent="0.15">
      <c r="A38" s="22"/>
      <c r="B38" s="35"/>
      <c r="C38" s="1132" t="s">
        <v>536</v>
      </c>
      <c r="D38" s="1132"/>
      <c r="E38" s="1133"/>
      <c r="F38" s="36" t="s">
        <v>486</v>
      </c>
      <c r="G38" s="37" t="s">
        <v>486</v>
      </c>
      <c r="H38" s="37" t="s">
        <v>486</v>
      </c>
      <c r="I38" s="37">
        <v>0.25</v>
      </c>
      <c r="J38" s="38">
        <v>0.24</v>
      </c>
      <c r="K38" s="22"/>
      <c r="L38" s="22"/>
      <c r="M38" s="22"/>
      <c r="N38" s="22"/>
      <c r="O38" s="22"/>
      <c r="P38" s="22"/>
    </row>
    <row r="39" spans="1:16" ht="39" customHeight="1" x14ac:dyDescent="0.15">
      <c r="A39" s="22"/>
      <c r="B39" s="35"/>
      <c r="C39" s="1132" t="s">
        <v>537</v>
      </c>
      <c r="D39" s="1132"/>
      <c r="E39" s="1133"/>
      <c r="F39" s="36">
        <v>0.15</v>
      </c>
      <c r="G39" s="37">
        <v>0.13</v>
      </c>
      <c r="H39" s="37">
        <v>0.13</v>
      </c>
      <c r="I39" s="37">
        <v>0.14000000000000001</v>
      </c>
      <c r="J39" s="38">
        <v>0.15</v>
      </c>
      <c r="K39" s="22"/>
      <c r="L39" s="22"/>
      <c r="M39" s="22"/>
      <c r="N39" s="22"/>
      <c r="O39" s="22"/>
      <c r="P39" s="22"/>
    </row>
    <row r="40" spans="1:16" ht="39" customHeight="1" x14ac:dyDescent="0.15">
      <c r="A40" s="22"/>
      <c r="B40" s="35"/>
      <c r="C40" s="1132" t="s">
        <v>538</v>
      </c>
      <c r="D40" s="1132"/>
      <c r="E40" s="1133"/>
      <c r="F40" s="36">
        <v>0.02</v>
      </c>
      <c r="G40" s="37">
        <v>0.03</v>
      </c>
      <c r="H40" s="37">
        <v>0.17</v>
      </c>
      <c r="I40" s="37">
        <v>7.0000000000000007E-2</v>
      </c>
      <c r="J40" s="38">
        <v>7.0000000000000007E-2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v>0.18</v>
      </c>
      <c r="G43" s="42">
        <v>0.18</v>
      </c>
      <c r="H43" s="42">
        <v>0.28000000000000003</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LIZnsqqQQjdyhtqjSSY9r3KZ+6eq4xFdJLIZQl76LVz77+9k+ivILM8M/TKv75tk01ealUbeyseZ9jFxzEtQ==" saltValue="9OjFzvwHJY87XOCubILn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860</v>
      </c>
      <c r="L45" s="58">
        <v>904</v>
      </c>
      <c r="M45" s="58">
        <v>978</v>
      </c>
      <c r="N45" s="58">
        <v>952</v>
      </c>
      <c r="O45" s="59">
        <v>951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288</v>
      </c>
      <c r="L48" s="62">
        <v>273</v>
      </c>
      <c r="M48" s="62">
        <v>259</v>
      </c>
      <c r="N48" s="62">
        <v>263</v>
      </c>
      <c r="O48" s="63">
        <v>208</v>
      </c>
      <c r="P48" s="46"/>
      <c r="Q48" s="46"/>
      <c r="R48" s="46"/>
      <c r="S48" s="46"/>
      <c r="T48" s="46"/>
      <c r="U48" s="46"/>
    </row>
    <row r="49" spans="1:21" ht="30.75" customHeight="1" x14ac:dyDescent="0.15">
      <c r="A49" s="46"/>
      <c r="B49" s="1140"/>
      <c r="C49" s="1141"/>
      <c r="D49" s="60"/>
      <c r="E49" s="1146" t="s">
        <v>14</v>
      </c>
      <c r="F49" s="1146"/>
      <c r="G49" s="1146"/>
      <c r="H49" s="1146"/>
      <c r="I49" s="1146"/>
      <c r="J49" s="1147"/>
      <c r="K49" s="61">
        <v>13</v>
      </c>
      <c r="L49" s="62">
        <v>4</v>
      </c>
      <c r="M49" s="62">
        <v>3</v>
      </c>
      <c r="N49" s="62">
        <v>2</v>
      </c>
      <c r="O49" s="63">
        <v>1</v>
      </c>
      <c r="P49" s="46"/>
      <c r="Q49" s="46"/>
      <c r="R49" s="46"/>
      <c r="S49" s="46"/>
      <c r="T49" s="46"/>
      <c r="U49" s="46"/>
    </row>
    <row r="50" spans="1:21" ht="30.75" customHeight="1" x14ac:dyDescent="0.15">
      <c r="A50" s="46"/>
      <c r="B50" s="1140"/>
      <c r="C50" s="1141"/>
      <c r="D50" s="60"/>
      <c r="E50" s="1146" t="s">
        <v>15</v>
      </c>
      <c r="F50" s="1146"/>
      <c r="G50" s="1146"/>
      <c r="H50" s="1146"/>
      <c r="I50" s="1146"/>
      <c r="J50" s="1147"/>
      <c r="K50" s="61">
        <v>1</v>
      </c>
      <c r="L50" s="62">
        <v>1</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790</v>
      </c>
      <c r="L52" s="62">
        <v>778</v>
      </c>
      <c r="M52" s="62">
        <v>823</v>
      </c>
      <c r="N52" s="62">
        <v>782</v>
      </c>
      <c r="O52" s="63">
        <v>805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372</v>
      </c>
      <c r="L53" s="67">
        <v>404</v>
      </c>
      <c r="M53" s="67">
        <v>417</v>
      </c>
      <c r="N53" s="67">
        <v>435</v>
      </c>
      <c r="O53" s="68">
        <v>355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sheetData>
  <sheetProtection algorithmName="SHA-512" hashValue="ROyfAmyh9UpE5//Z/WEh99wJK8wiEY9y+/5B7jsh03Fx+TJi8Odn6w3VbgAgYmKJgUzwkEGrt86xUUzUcIw3gA==" saltValue="9RLh7joo44D/G5zq6cRH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8752</v>
      </c>
      <c r="J41" s="331">
        <v>8759</v>
      </c>
      <c r="K41" s="331">
        <v>8414</v>
      </c>
      <c r="L41" s="331">
        <v>8432</v>
      </c>
      <c r="M41" s="332">
        <v>8538</v>
      </c>
    </row>
    <row r="42" spans="2:13" ht="27.75" customHeight="1" x14ac:dyDescent="0.15">
      <c r="B42" s="1171"/>
      <c r="C42" s="1172"/>
      <c r="D42" s="104"/>
      <c r="E42" s="1177" t="s">
        <v>32</v>
      </c>
      <c r="F42" s="1177"/>
      <c r="G42" s="1177"/>
      <c r="H42" s="1178"/>
      <c r="I42" s="333" t="s">
        <v>486</v>
      </c>
      <c r="J42" s="334" t="s">
        <v>486</v>
      </c>
      <c r="K42" s="334" t="s">
        <v>486</v>
      </c>
      <c r="L42" s="334" t="s">
        <v>486</v>
      </c>
      <c r="M42" s="335" t="s">
        <v>486</v>
      </c>
    </row>
    <row r="43" spans="2:13" ht="27.75" customHeight="1" x14ac:dyDescent="0.15">
      <c r="B43" s="1171"/>
      <c r="C43" s="1172"/>
      <c r="D43" s="104"/>
      <c r="E43" s="1177" t="s">
        <v>33</v>
      </c>
      <c r="F43" s="1177"/>
      <c r="G43" s="1177"/>
      <c r="H43" s="1178"/>
      <c r="I43" s="333">
        <v>1973</v>
      </c>
      <c r="J43" s="334">
        <v>1855</v>
      </c>
      <c r="K43" s="334">
        <v>1668</v>
      </c>
      <c r="L43" s="334">
        <v>1611</v>
      </c>
      <c r="M43" s="335">
        <v>1331</v>
      </c>
    </row>
    <row r="44" spans="2:13" ht="27.75" customHeight="1" x14ac:dyDescent="0.15">
      <c r="B44" s="1171"/>
      <c r="C44" s="1172"/>
      <c r="D44" s="104"/>
      <c r="E44" s="1177" t="s">
        <v>34</v>
      </c>
      <c r="F44" s="1177"/>
      <c r="G44" s="1177"/>
      <c r="H44" s="1178"/>
      <c r="I44" s="333">
        <v>12</v>
      </c>
      <c r="J44" s="334">
        <v>7</v>
      </c>
      <c r="K44" s="334">
        <v>4</v>
      </c>
      <c r="L44" s="334">
        <v>2</v>
      </c>
      <c r="M44" s="335">
        <v>1</v>
      </c>
    </row>
    <row r="45" spans="2:13" ht="27.75" customHeight="1" x14ac:dyDescent="0.15">
      <c r="B45" s="1171"/>
      <c r="C45" s="1172"/>
      <c r="D45" s="104"/>
      <c r="E45" s="1177" t="s">
        <v>35</v>
      </c>
      <c r="F45" s="1177"/>
      <c r="G45" s="1177"/>
      <c r="H45" s="1178"/>
      <c r="I45" s="333">
        <v>772</v>
      </c>
      <c r="J45" s="334">
        <v>773</v>
      </c>
      <c r="K45" s="334">
        <v>814</v>
      </c>
      <c r="L45" s="334">
        <v>830</v>
      </c>
      <c r="M45" s="335">
        <v>957</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2159</v>
      </c>
      <c r="J50" s="334">
        <v>2298</v>
      </c>
      <c r="K50" s="334">
        <v>2350</v>
      </c>
      <c r="L50" s="334">
        <v>2416</v>
      </c>
      <c r="M50" s="335">
        <v>2531</v>
      </c>
    </row>
    <row r="51" spans="2:13" ht="27.75" customHeight="1" x14ac:dyDescent="0.15">
      <c r="B51" s="1171"/>
      <c r="C51" s="1172"/>
      <c r="D51" s="104"/>
      <c r="E51" s="1177" t="s">
        <v>42</v>
      </c>
      <c r="F51" s="1177"/>
      <c r="G51" s="1177"/>
      <c r="H51" s="1178"/>
      <c r="I51" s="333">
        <v>830</v>
      </c>
      <c r="J51" s="334">
        <v>719</v>
      </c>
      <c r="K51" s="334">
        <v>650</v>
      </c>
      <c r="L51" s="334">
        <v>490</v>
      </c>
      <c r="M51" s="335">
        <v>397</v>
      </c>
    </row>
    <row r="52" spans="2:13" ht="27.75" customHeight="1" x14ac:dyDescent="0.15">
      <c r="B52" s="1173"/>
      <c r="C52" s="1174"/>
      <c r="D52" s="104"/>
      <c r="E52" s="1177" t="s">
        <v>43</v>
      </c>
      <c r="F52" s="1177"/>
      <c r="G52" s="1177"/>
      <c r="H52" s="1178"/>
      <c r="I52" s="333">
        <v>7005</v>
      </c>
      <c r="J52" s="334">
        <v>7157</v>
      </c>
      <c r="K52" s="334">
        <v>6954</v>
      </c>
      <c r="L52" s="334">
        <v>7059</v>
      </c>
      <c r="M52" s="335">
        <v>7135</v>
      </c>
    </row>
    <row r="53" spans="2:13" ht="27.75" customHeight="1" thickBot="1" x14ac:dyDescent="0.2">
      <c r="B53" s="1184" t="s">
        <v>19</v>
      </c>
      <c r="C53" s="1185"/>
      <c r="D53" s="108"/>
      <c r="E53" s="1186" t="s">
        <v>44</v>
      </c>
      <c r="F53" s="1186"/>
      <c r="G53" s="1186"/>
      <c r="H53" s="1187"/>
      <c r="I53" s="336">
        <v>1516</v>
      </c>
      <c r="J53" s="337">
        <v>1220</v>
      </c>
      <c r="K53" s="337">
        <v>945</v>
      </c>
      <c r="L53" s="337">
        <v>910</v>
      </c>
      <c r="M53" s="338">
        <v>763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OgSSgYGjiAOnXj9uFEdHE+KWHVlt/KxMfP/i5ZKshVvlZtzMme6GXORjtAwt4Es+dx8nhpD383osp+CPhbktg==" saltValue="P4HitEtnAjV+q15xhhQI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1256</v>
      </c>
      <c r="G55" s="339">
        <v>1217</v>
      </c>
      <c r="H55" s="340">
        <v>1217</v>
      </c>
    </row>
    <row r="56" spans="2:8" ht="52.5" customHeight="1" x14ac:dyDescent="0.15">
      <c r="B56" s="120"/>
      <c r="C56" s="1198" t="s">
        <v>47</v>
      </c>
      <c r="D56" s="1198"/>
      <c r="E56" s="1199"/>
      <c r="F56" s="341">
        <v>151</v>
      </c>
      <c r="G56" s="341">
        <v>170</v>
      </c>
      <c r="H56" s="342">
        <v>193</v>
      </c>
    </row>
    <row r="57" spans="2:8" ht="53.25" customHeight="1" x14ac:dyDescent="0.15">
      <c r="B57" s="120"/>
      <c r="C57" s="1200" t="s">
        <v>48</v>
      </c>
      <c r="D57" s="1200"/>
      <c r="E57" s="1201"/>
      <c r="F57" s="343">
        <v>1638</v>
      </c>
      <c r="G57" s="343">
        <v>1682</v>
      </c>
      <c r="H57" s="344">
        <v>1722</v>
      </c>
    </row>
    <row r="58" spans="2:8" ht="45.75" customHeight="1" x14ac:dyDescent="0.15">
      <c r="B58" s="121"/>
      <c r="C58" s="1188" t="s">
        <v>550</v>
      </c>
      <c r="D58" s="1189"/>
      <c r="E58" s="1190"/>
      <c r="F58" s="345">
        <v>835</v>
      </c>
      <c r="G58" s="345">
        <v>824</v>
      </c>
      <c r="H58" s="346">
        <v>803</v>
      </c>
    </row>
    <row r="59" spans="2:8" ht="45.75" customHeight="1" x14ac:dyDescent="0.15">
      <c r="B59" s="121"/>
      <c r="C59" s="1188" t="s">
        <v>551</v>
      </c>
      <c r="D59" s="1189"/>
      <c r="E59" s="1190"/>
      <c r="F59" s="345">
        <v>408</v>
      </c>
      <c r="G59" s="345">
        <v>327</v>
      </c>
      <c r="H59" s="346">
        <v>274</v>
      </c>
    </row>
    <row r="60" spans="2:8" ht="45.75" customHeight="1" x14ac:dyDescent="0.15">
      <c r="B60" s="121"/>
      <c r="C60" s="1188" t="s">
        <v>552</v>
      </c>
      <c r="D60" s="1189"/>
      <c r="E60" s="1190"/>
      <c r="F60" s="345">
        <v>116</v>
      </c>
      <c r="G60" s="345">
        <v>202</v>
      </c>
      <c r="H60" s="346">
        <v>267</v>
      </c>
    </row>
    <row r="61" spans="2:8" ht="45.75" customHeight="1" x14ac:dyDescent="0.15">
      <c r="B61" s="121"/>
      <c r="C61" s="1188" t="s">
        <v>553</v>
      </c>
      <c r="D61" s="1189"/>
      <c r="E61" s="1190"/>
      <c r="F61" s="345">
        <v>146</v>
      </c>
      <c r="G61" s="345">
        <v>200</v>
      </c>
      <c r="H61" s="346">
        <v>250</v>
      </c>
    </row>
    <row r="62" spans="2:8" ht="45.75" customHeight="1" thickBot="1" x14ac:dyDescent="0.2">
      <c r="B62" s="122"/>
      <c r="C62" s="1191" t="s">
        <v>554</v>
      </c>
      <c r="D62" s="1192"/>
      <c r="E62" s="1193"/>
      <c r="F62" s="347">
        <v>70</v>
      </c>
      <c r="G62" s="347">
        <v>70</v>
      </c>
      <c r="H62" s="348">
        <v>70</v>
      </c>
    </row>
    <row r="63" spans="2:8" ht="52.5" customHeight="1" thickBot="1" x14ac:dyDescent="0.2">
      <c r="B63" s="123"/>
      <c r="C63" s="1194" t="s">
        <v>49</v>
      </c>
      <c r="D63" s="1194"/>
      <c r="E63" s="1195"/>
      <c r="F63" s="349">
        <v>3045</v>
      </c>
      <c r="G63" s="349">
        <v>3068</v>
      </c>
      <c r="H63" s="350">
        <v>3132</v>
      </c>
    </row>
    <row r="64" spans="2:8" x14ac:dyDescent="0.15"/>
  </sheetData>
  <sheetProtection algorithmName="SHA-512" hashValue="a9AKFZeRO1IyZkRCd+F6HEWqBB4g1VZve2qdI9HBOXez1mRouCQTb7FA/9+VSnbWPshGh+A3hSEADcV/LtpLpQ==" saltValue="RndG84wFi39ylabovhvh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147574</v>
      </c>
      <c r="E3" s="142"/>
      <c r="F3" s="143">
        <v>125391</v>
      </c>
      <c r="G3" s="144"/>
      <c r="H3" s="145"/>
    </row>
    <row r="4" spans="1:8" x14ac:dyDescent="0.15">
      <c r="A4" s="146"/>
      <c r="B4" s="147"/>
      <c r="C4" s="148"/>
      <c r="D4" s="149">
        <v>52008</v>
      </c>
      <c r="E4" s="150"/>
      <c r="F4" s="151">
        <v>68516</v>
      </c>
      <c r="G4" s="152"/>
      <c r="H4" s="153"/>
    </row>
    <row r="5" spans="1:8" x14ac:dyDescent="0.15">
      <c r="A5" s="134" t="s">
        <v>519</v>
      </c>
      <c r="B5" s="139"/>
      <c r="C5" s="140"/>
      <c r="D5" s="141">
        <v>121843</v>
      </c>
      <c r="E5" s="142"/>
      <c r="F5" s="143">
        <v>138402</v>
      </c>
      <c r="G5" s="144"/>
      <c r="H5" s="145"/>
    </row>
    <row r="6" spans="1:8" x14ac:dyDescent="0.15">
      <c r="A6" s="146"/>
      <c r="B6" s="147"/>
      <c r="C6" s="148"/>
      <c r="D6" s="149">
        <v>105563</v>
      </c>
      <c r="E6" s="150"/>
      <c r="F6" s="151">
        <v>70652</v>
      </c>
      <c r="G6" s="152"/>
      <c r="H6" s="153"/>
    </row>
    <row r="7" spans="1:8" x14ac:dyDescent="0.15">
      <c r="A7" s="134" t="s">
        <v>520</v>
      </c>
      <c r="B7" s="139"/>
      <c r="C7" s="140"/>
      <c r="D7" s="141">
        <v>61595</v>
      </c>
      <c r="E7" s="142"/>
      <c r="F7" s="143">
        <v>146367</v>
      </c>
      <c r="G7" s="144"/>
      <c r="H7" s="145"/>
    </row>
    <row r="8" spans="1:8" x14ac:dyDescent="0.15">
      <c r="A8" s="146"/>
      <c r="B8" s="147"/>
      <c r="C8" s="148"/>
      <c r="D8" s="149">
        <v>38567</v>
      </c>
      <c r="E8" s="150"/>
      <c r="F8" s="151">
        <v>79441</v>
      </c>
      <c r="G8" s="152"/>
      <c r="H8" s="153"/>
    </row>
    <row r="9" spans="1:8" x14ac:dyDescent="0.15">
      <c r="A9" s="134" t="s">
        <v>521</v>
      </c>
      <c r="B9" s="139"/>
      <c r="C9" s="140"/>
      <c r="D9" s="141">
        <v>57932</v>
      </c>
      <c r="E9" s="142"/>
      <c r="F9" s="143">
        <v>165181</v>
      </c>
      <c r="G9" s="144"/>
      <c r="H9" s="145"/>
    </row>
    <row r="10" spans="1:8" x14ac:dyDescent="0.15">
      <c r="A10" s="146"/>
      <c r="B10" s="147"/>
      <c r="C10" s="148"/>
      <c r="D10" s="149">
        <v>41978</v>
      </c>
      <c r="E10" s="150"/>
      <c r="F10" s="151">
        <v>82246</v>
      </c>
      <c r="G10" s="152"/>
      <c r="H10" s="153"/>
    </row>
    <row r="11" spans="1:8" x14ac:dyDescent="0.15">
      <c r="A11" s="134" t="s">
        <v>522</v>
      </c>
      <c r="B11" s="139"/>
      <c r="C11" s="140"/>
      <c r="D11" s="141">
        <v>81906</v>
      </c>
      <c r="E11" s="142"/>
      <c r="F11" s="143">
        <v>166234</v>
      </c>
      <c r="G11" s="144"/>
      <c r="H11" s="145"/>
    </row>
    <row r="12" spans="1:8" x14ac:dyDescent="0.15">
      <c r="A12" s="146"/>
      <c r="B12" s="147"/>
      <c r="C12" s="154"/>
      <c r="D12" s="149">
        <v>47110</v>
      </c>
      <c r="E12" s="150"/>
      <c r="F12" s="151">
        <v>89789</v>
      </c>
      <c r="G12" s="152"/>
      <c r="H12" s="153"/>
    </row>
    <row r="13" spans="1:8" x14ac:dyDescent="0.15">
      <c r="A13" s="134"/>
      <c r="B13" s="139"/>
      <c r="C13" s="140"/>
      <c r="D13" s="141">
        <v>94170</v>
      </c>
      <c r="E13" s="142"/>
      <c r="F13" s="143">
        <v>148315</v>
      </c>
      <c r="G13" s="155"/>
      <c r="H13" s="145"/>
    </row>
    <row r="14" spans="1:8" x14ac:dyDescent="0.15">
      <c r="A14" s="146"/>
      <c r="B14" s="147"/>
      <c r="C14" s="148"/>
      <c r="D14" s="149">
        <v>57045</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1.98</v>
      </c>
      <c r="C19" s="156">
        <f>ROUND(VALUE(SUBSTITUTE(実質収支比率等に係る経年分析!G$48,"▲","-")),2)</f>
        <v>4.29</v>
      </c>
      <c r="D19" s="156">
        <f>ROUND(VALUE(SUBSTITUTE(実質収支比率等に係る経年分析!H$48,"▲","-")),2)</f>
        <v>5.84</v>
      </c>
      <c r="E19" s="156">
        <f>ROUND(VALUE(SUBSTITUTE(実質収支比率等に係る経年分析!I$48,"▲","-")),2)</f>
        <v>2.95</v>
      </c>
      <c r="F19" s="156">
        <f>ROUND(VALUE(SUBSTITUTE(実質収支比率等に係る経年分析!J$48,"▲","-")),2)</f>
        <v>4.97</v>
      </c>
    </row>
    <row r="20" spans="1:11" x14ac:dyDescent="0.15">
      <c r="A20" s="156" t="s">
        <v>53</v>
      </c>
      <c r="B20" s="156">
        <f>ROUND(VALUE(SUBSTITUTE(実質収支比率等に係る経年分析!F$47,"▲","-")),2)</f>
        <v>29.51</v>
      </c>
      <c r="C20" s="156">
        <f>ROUND(VALUE(SUBSTITUTE(実質収支比率等に係る経年分析!G$47,"▲","-")),2)</f>
        <v>27.22</v>
      </c>
      <c r="D20" s="156">
        <f>ROUND(VALUE(SUBSTITUTE(実質収支比率等に係る経年分析!H$47,"▲","-")),2)</f>
        <v>27.61</v>
      </c>
      <c r="E20" s="156">
        <f>ROUND(VALUE(SUBSTITUTE(実質収支比率等に係る経年分析!I$47,"▲","-")),2)</f>
        <v>27.1</v>
      </c>
      <c r="F20" s="156">
        <f>ROUND(VALUE(SUBSTITUTE(実質収支比率等に係る経年分析!J$47,"▲","-")),2)</f>
        <v>26.59</v>
      </c>
    </row>
    <row r="21" spans="1:11" x14ac:dyDescent="0.15">
      <c r="A21" s="156" t="s">
        <v>54</v>
      </c>
      <c r="B21" s="156">
        <f>IF(ISNUMBER(VALUE(SUBSTITUTE(実質収支比率等に係る経年分析!F$49,"▲","-"))),ROUND(VALUE(SUBSTITUTE(実質収支比率等に係る経年分析!F$49,"▲","-")),2),NA())</f>
        <v>-1.85</v>
      </c>
      <c r="C21" s="156">
        <f>IF(ISNUMBER(VALUE(SUBSTITUTE(実質収支比率等に係る経年分析!G$49,"▲","-"))),ROUND(VALUE(SUBSTITUTE(実質収支比率等に係る経年分析!G$49,"▲","-")),2),NA())</f>
        <v>2.46</v>
      </c>
      <c r="D21" s="156">
        <f>IF(ISNUMBER(VALUE(SUBSTITUTE(実質収支比率等に係る経年分析!H$49,"▲","-"))),ROUND(VALUE(SUBSTITUTE(実質収支比率等に係る経年分析!H$49,"▲","-")),2),NA())</f>
        <v>1.53</v>
      </c>
      <c r="E21" s="156">
        <f>IF(ISNUMBER(VALUE(SUBSTITUTE(実質収支比率等に係る経年分析!I$49,"▲","-"))),ROUND(VALUE(SUBSTITUTE(実質収支比率等に係る経年分析!I$49,"▲","-")),2),NA())</f>
        <v>-3.86</v>
      </c>
      <c r="F21" s="156">
        <f>IF(ISNUMBER(VALUE(SUBSTITUTE(実質収支比率等に係る経年分析!J$49,"▲","-"))),ROUND(VALUE(SUBSTITUTE(実質収支比率等に係る経年分析!J$49,"▲","-")),2),NA())</f>
        <v>2.09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0.28000000000000003</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0.24</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1.1200000000000001</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4.28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4.97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8.0299999999999994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8.0500000000000007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790</v>
      </c>
      <c r="E42" s="158"/>
      <c r="F42" s="158"/>
      <c r="G42" s="158">
        <f>'実質公債費比率（分子）の構造'!L$52</f>
        <v>778</v>
      </c>
      <c r="H42" s="158"/>
      <c r="I42" s="158"/>
      <c r="J42" s="158">
        <f>'実質公債費比率（分子）の構造'!M$52</f>
        <v>823</v>
      </c>
      <c r="K42" s="158"/>
      <c r="L42" s="158"/>
      <c r="M42" s="158">
        <f>'実質公債費比率（分子）の構造'!N$52</f>
        <v>782</v>
      </c>
      <c r="N42" s="158"/>
      <c r="O42" s="158"/>
      <c r="P42" s="158">
        <f>'実質公債費比率（分子）の構造'!O$52</f>
        <v>805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13</v>
      </c>
      <c r="C45" s="158"/>
      <c r="D45" s="158"/>
      <c r="E45" s="158">
        <f>'実質公債費比率（分子）の構造'!L$49</f>
        <v>4</v>
      </c>
      <c r="F45" s="158"/>
      <c r="G45" s="158"/>
      <c r="H45" s="158">
        <f>'実質公債費比率（分子）の構造'!M$49</f>
        <v>3</v>
      </c>
      <c r="I45" s="158"/>
      <c r="J45" s="158"/>
      <c r="K45" s="158">
        <f>'実質公債費比率（分子）の構造'!N$49</f>
        <v>2</v>
      </c>
      <c r="L45" s="158"/>
      <c r="M45" s="158"/>
      <c r="N45" s="158">
        <f>'実質公債費比率（分子）の構造'!O$49</f>
        <v>1</v>
      </c>
      <c r="O45" s="158"/>
      <c r="P45" s="158"/>
    </row>
    <row r="46" spans="1:16" x14ac:dyDescent="0.15">
      <c r="A46" s="158" t="s">
        <v>64</v>
      </c>
      <c r="B46" s="158">
        <f>'実質公債費比率（分子）の構造'!K$48</f>
        <v>288</v>
      </c>
      <c r="C46" s="158"/>
      <c r="D46" s="158"/>
      <c r="E46" s="158">
        <f>'実質公債費比率（分子）の構造'!L$48</f>
        <v>273</v>
      </c>
      <c r="F46" s="158"/>
      <c r="G46" s="158"/>
      <c r="H46" s="158">
        <f>'実質公債費比率（分子）の構造'!M$48</f>
        <v>259</v>
      </c>
      <c r="I46" s="158"/>
      <c r="J46" s="158"/>
      <c r="K46" s="158">
        <f>'実質公債費比率（分子）の構造'!N$48</f>
        <v>263</v>
      </c>
      <c r="L46" s="158"/>
      <c r="M46" s="158"/>
      <c r="N46" s="158">
        <f>'実質公債費比率（分子）の構造'!O$48</f>
        <v>208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860</v>
      </c>
      <c r="C49" s="158"/>
      <c r="D49" s="158"/>
      <c r="E49" s="158">
        <f>'実質公債費比率（分子）の構造'!L$45</f>
        <v>904</v>
      </c>
      <c r="F49" s="158"/>
      <c r="G49" s="158"/>
      <c r="H49" s="158">
        <f>'実質公債費比率（分子）の構造'!M$45</f>
        <v>978</v>
      </c>
      <c r="I49" s="158"/>
      <c r="J49" s="158"/>
      <c r="K49" s="158">
        <f>'実質公債費比率（分子）の構造'!N$45</f>
        <v>952</v>
      </c>
      <c r="L49" s="158"/>
      <c r="M49" s="158"/>
      <c r="N49" s="158">
        <f>'実質公債費比率（分子）の構造'!O$45</f>
        <v>951</v>
      </c>
      <c r="O49" s="158"/>
      <c r="P49" s="158"/>
    </row>
    <row r="50" spans="1:16" x14ac:dyDescent="0.15">
      <c r="A50" s="158" t="s">
        <v>67</v>
      </c>
      <c r="B50" s="158" t="e">
        <f>NA()</f>
        <v>#N/A</v>
      </c>
      <c r="C50" s="158">
        <f>IF(ISNUMBER('実質公債費比率（分子）の構造'!K$53),'実質公債費比率（分子）の構造'!K$53,NA())</f>
        <v>372</v>
      </c>
      <c r="D50" s="158" t="e">
        <f>NA()</f>
        <v>#N/A</v>
      </c>
      <c r="E50" s="158" t="e">
        <f>NA()</f>
        <v>#N/A</v>
      </c>
      <c r="F50" s="158">
        <f>IF(ISNUMBER('実質公債費比率（分子）の構造'!L$53),'実質公債費比率（分子）の構造'!L$53,NA())</f>
        <v>404</v>
      </c>
      <c r="G50" s="158" t="e">
        <f>NA()</f>
        <v>#N/A</v>
      </c>
      <c r="H50" s="158" t="e">
        <f>NA()</f>
        <v>#N/A</v>
      </c>
      <c r="I50" s="158">
        <f>IF(ISNUMBER('実質公債費比率（分子）の構造'!M$53),'実質公債費比率（分子）の構造'!M$53,NA())</f>
        <v>417</v>
      </c>
      <c r="J50" s="158" t="e">
        <f>NA()</f>
        <v>#N/A</v>
      </c>
      <c r="K50" s="158" t="e">
        <f>NA()</f>
        <v>#N/A</v>
      </c>
      <c r="L50" s="158">
        <f>IF(ISNUMBER('実質公債費比率（分子）の構造'!N$53),'実質公債費比率（分子）の構造'!N$53,NA())</f>
        <v>435</v>
      </c>
      <c r="M50" s="158" t="e">
        <f>NA()</f>
        <v>#N/A</v>
      </c>
      <c r="N50" s="158" t="e">
        <f>NA()</f>
        <v>#N/A</v>
      </c>
      <c r="O50" s="158">
        <f>IF(ISNUMBER('実質公債費比率（分子）の構造'!O$53),'実質公債費比率（分子）の構造'!O$53,NA())</f>
        <v>355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7005</v>
      </c>
      <c r="E56" s="157"/>
      <c r="F56" s="157"/>
      <c r="G56" s="157">
        <f>'将来負担比率（分子）の構造'!J$52</f>
        <v>7157</v>
      </c>
      <c r="H56" s="157"/>
      <c r="I56" s="157"/>
      <c r="J56" s="157">
        <f>'将来負担比率（分子）の構造'!K$52</f>
        <v>6954</v>
      </c>
      <c r="K56" s="157"/>
      <c r="L56" s="157"/>
      <c r="M56" s="157">
        <f>'将来負担比率（分子）の構造'!L$52</f>
        <v>7059</v>
      </c>
      <c r="N56" s="157"/>
      <c r="O56" s="157"/>
      <c r="P56" s="157">
        <f>'将来負担比率（分子）の構造'!M$52</f>
        <v>7135</v>
      </c>
    </row>
    <row r="57" spans="1:16" x14ac:dyDescent="0.15">
      <c r="A57" s="157" t="s">
        <v>42</v>
      </c>
      <c r="B57" s="157"/>
      <c r="C57" s="157"/>
      <c r="D57" s="157">
        <f>'将来負担比率（分子）の構造'!I$51</f>
        <v>830</v>
      </c>
      <c r="E57" s="157"/>
      <c r="F57" s="157"/>
      <c r="G57" s="157">
        <f>'将来負担比率（分子）の構造'!J$51</f>
        <v>719</v>
      </c>
      <c r="H57" s="157"/>
      <c r="I57" s="157"/>
      <c r="J57" s="157">
        <f>'将来負担比率（分子）の構造'!K$51</f>
        <v>650</v>
      </c>
      <c r="K57" s="157"/>
      <c r="L57" s="157"/>
      <c r="M57" s="157">
        <f>'将来負担比率（分子）の構造'!L$51</f>
        <v>490</v>
      </c>
      <c r="N57" s="157"/>
      <c r="O57" s="157"/>
      <c r="P57" s="157">
        <f>'将来負担比率（分子）の構造'!M$51</f>
        <v>397</v>
      </c>
    </row>
    <row r="58" spans="1:16" x14ac:dyDescent="0.15">
      <c r="A58" s="157" t="s">
        <v>41</v>
      </c>
      <c r="B58" s="157"/>
      <c r="C58" s="157"/>
      <c r="D58" s="157">
        <f>'将来負担比率（分子）の構造'!I$50</f>
        <v>2159</v>
      </c>
      <c r="E58" s="157"/>
      <c r="F58" s="157"/>
      <c r="G58" s="157">
        <f>'将来負担比率（分子）の構造'!J$50</f>
        <v>2298</v>
      </c>
      <c r="H58" s="157"/>
      <c r="I58" s="157"/>
      <c r="J58" s="157">
        <f>'将来負担比率（分子）の構造'!K$50</f>
        <v>2350</v>
      </c>
      <c r="K58" s="157"/>
      <c r="L58" s="157"/>
      <c r="M58" s="157">
        <f>'将来負担比率（分子）の構造'!L$50</f>
        <v>2416</v>
      </c>
      <c r="N58" s="157"/>
      <c r="O58" s="157"/>
      <c r="P58" s="157">
        <f>'将来負担比率（分子）の構造'!M$50</f>
        <v>2531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772</v>
      </c>
      <c r="C62" s="157"/>
      <c r="D62" s="157"/>
      <c r="E62" s="157">
        <f>'将来負担比率（分子）の構造'!J$45</f>
        <v>773</v>
      </c>
      <c r="F62" s="157"/>
      <c r="G62" s="157"/>
      <c r="H62" s="157">
        <f>'将来負担比率（分子）の構造'!K$45</f>
        <v>814</v>
      </c>
      <c r="I62" s="157"/>
      <c r="J62" s="157"/>
      <c r="K62" s="157">
        <f>'将来負担比率（分子）の構造'!L$45</f>
        <v>830</v>
      </c>
      <c r="L62" s="157"/>
      <c r="M62" s="157"/>
      <c r="N62" s="157">
        <f>'将来負担比率（分子）の構造'!M$45</f>
        <v>957</v>
      </c>
      <c r="O62" s="157"/>
      <c r="P62" s="157"/>
    </row>
    <row r="63" spans="1:16" x14ac:dyDescent="0.15">
      <c r="A63" s="157" t="s">
        <v>34</v>
      </c>
      <c r="B63" s="157">
        <f>'将来負担比率（分子）の構造'!I$44</f>
        <v>12</v>
      </c>
      <c r="C63" s="157"/>
      <c r="D63" s="157"/>
      <c r="E63" s="157">
        <f>'将来負担比率（分子）の構造'!J$44</f>
        <v>7</v>
      </c>
      <c r="F63" s="157"/>
      <c r="G63" s="157"/>
      <c r="H63" s="157">
        <f>'将来負担比率（分子）の構造'!K$44</f>
        <v>4</v>
      </c>
      <c r="I63" s="157"/>
      <c r="J63" s="157"/>
      <c r="K63" s="157">
        <f>'将来負担比率（分子）の構造'!L$44</f>
        <v>2</v>
      </c>
      <c r="L63" s="157"/>
      <c r="M63" s="157"/>
      <c r="N63" s="157">
        <f>'将来負担比率（分子）の構造'!M$44</f>
        <v>1</v>
      </c>
      <c r="O63" s="157"/>
      <c r="P63" s="157"/>
    </row>
    <row r="64" spans="1:16" x14ac:dyDescent="0.15">
      <c r="A64" s="157" t="s">
        <v>33</v>
      </c>
      <c r="B64" s="157">
        <f>'将来負担比率（分子）の構造'!I$43</f>
        <v>1973</v>
      </c>
      <c r="C64" s="157"/>
      <c r="D64" s="157"/>
      <c r="E64" s="157">
        <f>'将来負担比率（分子）の構造'!J$43</f>
        <v>1855</v>
      </c>
      <c r="F64" s="157"/>
      <c r="G64" s="157"/>
      <c r="H64" s="157">
        <f>'将来負担比率（分子）の構造'!K$43</f>
        <v>1668</v>
      </c>
      <c r="I64" s="157"/>
      <c r="J64" s="157"/>
      <c r="K64" s="157">
        <f>'将来負担比率（分子）の構造'!L$43</f>
        <v>1611</v>
      </c>
      <c r="L64" s="157"/>
      <c r="M64" s="157"/>
      <c r="N64" s="157">
        <f>'将来負担比率（分子）の構造'!M$43</f>
        <v>1331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8752</v>
      </c>
      <c r="C66" s="157"/>
      <c r="D66" s="157"/>
      <c r="E66" s="157">
        <f>'将来負担比率（分子）の構造'!J$41</f>
        <v>8759</v>
      </c>
      <c r="F66" s="157"/>
      <c r="G66" s="157"/>
      <c r="H66" s="157">
        <f>'将来負担比率（分子）の構造'!K$41</f>
        <v>8414</v>
      </c>
      <c r="I66" s="157"/>
      <c r="J66" s="157"/>
      <c r="K66" s="157">
        <f>'将来負担比率（分子）の構造'!L$41</f>
        <v>8432</v>
      </c>
      <c r="L66" s="157"/>
      <c r="M66" s="157"/>
      <c r="N66" s="157">
        <f>'将来負担比率（分子）の構造'!M$41</f>
        <v>8538</v>
      </c>
      <c r="O66" s="157"/>
      <c r="P66" s="157"/>
    </row>
    <row r="67" spans="1:16" x14ac:dyDescent="0.15">
      <c r="A67" s="157" t="s">
        <v>71</v>
      </c>
      <c r="B67" s="157" t="e">
        <f>NA()</f>
        <v>#N/A</v>
      </c>
      <c r="C67" s="157">
        <f>IF(ISNUMBER('将来負担比率（分子）の構造'!I$53), IF('将来負担比率（分子）の構造'!I$53 &lt; 0, 0, '将来負担比率（分子）の構造'!I$53), NA())</f>
        <v>1516</v>
      </c>
      <c r="D67" s="157" t="e">
        <f>NA()</f>
        <v>#N/A</v>
      </c>
      <c r="E67" s="157" t="e">
        <f>NA()</f>
        <v>#N/A</v>
      </c>
      <c r="F67" s="157">
        <f>IF(ISNUMBER('将来負担比率（分子）の構造'!J$53), IF('将来負担比率（分子）の構造'!J$53 &lt; 0, 0, '将来負担比率（分子）の構造'!J$53), NA())</f>
        <v>1220</v>
      </c>
      <c r="G67" s="157" t="e">
        <f>NA()</f>
        <v>#N/A</v>
      </c>
      <c r="H67" s="157" t="e">
        <f>NA()</f>
        <v>#N/A</v>
      </c>
      <c r="I67" s="157">
        <f>IF(ISNUMBER('将来負担比率（分子）の構造'!K$53), IF('将来負担比率（分子）の構造'!K$53 &lt; 0, 0, '将来負担比率（分子）の構造'!K$53), NA())</f>
        <v>945</v>
      </c>
      <c r="J67" s="157" t="e">
        <f>NA()</f>
        <v>#N/A</v>
      </c>
      <c r="K67" s="157" t="e">
        <f>NA()</f>
        <v>#N/A</v>
      </c>
      <c r="L67" s="157">
        <f>IF(ISNUMBER('将来負担比率（分子）の構造'!L$53), IF('将来負担比率（分子）の構造'!L$53 &lt; 0, 0, '将来負担比率（分子）の構造'!L$53), NA())</f>
        <v>910</v>
      </c>
      <c r="M67" s="157" t="e">
        <f>NA()</f>
        <v>#N/A</v>
      </c>
      <c r="N67" s="157" t="e">
        <f>NA()</f>
        <v>#N/A</v>
      </c>
      <c r="O67" s="157">
        <f>IF(ISNUMBER('将来負担比率（分子）の構造'!M$53), IF('将来負担比率（分子）の構造'!M$53 &lt; 0, 0, '将来負担比率（分子）の構造'!M$53), NA())</f>
        <v>763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1256</v>
      </c>
      <c r="C72" s="161">
        <f>基金残高に係る経年分析!G55</f>
        <v>1217</v>
      </c>
      <c r="D72" s="161">
        <f>基金残高に係る経年分析!H55</f>
        <v>1217</v>
      </c>
    </row>
    <row r="73" spans="1:16" x14ac:dyDescent="0.15">
      <c r="A73" s="160" t="s">
        <v>74</v>
      </c>
      <c r="B73" s="161">
        <f>基金残高に係る経年分析!F56</f>
        <v>151</v>
      </c>
      <c r="C73" s="161">
        <f>基金残高に係る経年分析!G56</f>
        <v>170</v>
      </c>
      <c r="D73" s="161">
        <f>基金残高に係る経年分析!H56</f>
        <v>193</v>
      </c>
    </row>
    <row r="74" spans="1:16" x14ac:dyDescent="0.15">
      <c r="A74" s="160" t="s">
        <v>75</v>
      </c>
      <c r="B74" s="161">
        <f>基金残高に係る経年分析!F57</f>
        <v>1638</v>
      </c>
      <c r="C74" s="161">
        <f>基金残高に係る経年分析!G57</f>
        <v>1682</v>
      </c>
      <c r="D74" s="161">
        <f>基金残高に係る経年分析!H57</f>
        <v>1722</v>
      </c>
    </row>
  </sheetData>
  <sheetProtection algorithmName="SHA-512" hashValue="3yiQrVRmkDcoP1Hgm1lXrtcVVENkiDd9J2vdmMmebhI/m3FkiMDy1qAgxLtMUE9nXJl98mV5zw7/hktHl3tbjA==" saltValue="Cy7/4xgsTK6yREwlqKTx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1247329</v>
      </c>
      <c r="S5" s="600"/>
      <c r="T5" s="600"/>
      <c r="U5" s="600"/>
      <c r="V5" s="600"/>
      <c r="W5" s="600"/>
      <c r="X5" s="600"/>
      <c r="Y5" s="601"/>
      <c r="Z5" s="602">
        <v>15</v>
      </c>
      <c r="AA5" s="602"/>
      <c r="AB5" s="602"/>
      <c r="AC5" s="602"/>
      <c r="AD5" s="603">
        <v>1247329</v>
      </c>
      <c r="AE5" s="603"/>
      <c r="AF5" s="603"/>
      <c r="AG5" s="603"/>
      <c r="AH5" s="603"/>
      <c r="AI5" s="603"/>
      <c r="AJ5" s="603"/>
      <c r="AK5" s="603"/>
      <c r="AL5" s="604">
        <v>26</v>
      </c>
      <c r="AM5" s="605"/>
      <c r="AN5" s="605"/>
      <c r="AO5" s="606"/>
      <c r="AP5" s="596" t="s">
        <v>216</v>
      </c>
      <c r="AQ5" s="597"/>
      <c r="AR5" s="597"/>
      <c r="AS5" s="597"/>
      <c r="AT5" s="597"/>
      <c r="AU5" s="597"/>
      <c r="AV5" s="597"/>
      <c r="AW5" s="597"/>
      <c r="AX5" s="597"/>
      <c r="AY5" s="597"/>
      <c r="AZ5" s="597"/>
      <c r="BA5" s="597"/>
      <c r="BB5" s="597"/>
      <c r="BC5" s="597"/>
      <c r="BD5" s="597"/>
      <c r="BE5" s="597"/>
      <c r="BF5" s="598"/>
      <c r="BG5" s="610">
        <v>1064842</v>
      </c>
      <c r="BH5" s="611"/>
      <c r="BI5" s="611"/>
      <c r="BJ5" s="611"/>
      <c r="BK5" s="611"/>
      <c r="BL5" s="611"/>
      <c r="BM5" s="611"/>
      <c r="BN5" s="612"/>
      <c r="BO5" s="613">
        <v>85.4</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72787</v>
      </c>
      <c r="S6" s="611"/>
      <c r="T6" s="611"/>
      <c r="U6" s="611"/>
      <c r="V6" s="611"/>
      <c r="W6" s="611"/>
      <c r="X6" s="611"/>
      <c r="Y6" s="612"/>
      <c r="Z6" s="613">
        <v>0.9</v>
      </c>
      <c r="AA6" s="613"/>
      <c r="AB6" s="613"/>
      <c r="AC6" s="613"/>
      <c r="AD6" s="614">
        <v>72787</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1064842</v>
      </c>
      <c r="BH6" s="611"/>
      <c r="BI6" s="611"/>
      <c r="BJ6" s="611"/>
      <c r="BK6" s="611"/>
      <c r="BL6" s="611"/>
      <c r="BM6" s="611"/>
      <c r="BN6" s="612"/>
      <c r="BO6" s="613">
        <v>85.4</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77815</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77815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374</v>
      </c>
      <c r="S7" s="611"/>
      <c r="T7" s="611"/>
      <c r="U7" s="611"/>
      <c r="V7" s="611"/>
      <c r="W7" s="611"/>
      <c r="X7" s="611"/>
      <c r="Y7" s="612"/>
      <c r="Z7" s="613">
        <v>0</v>
      </c>
      <c r="AA7" s="613"/>
      <c r="AB7" s="613"/>
      <c r="AC7" s="613"/>
      <c r="AD7" s="614">
        <v>374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385160</v>
      </c>
      <c r="BH7" s="611"/>
      <c r="BI7" s="611"/>
      <c r="BJ7" s="611"/>
      <c r="BK7" s="611"/>
      <c r="BL7" s="611"/>
      <c r="BM7" s="611"/>
      <c r="BN7" s="612"/>
      <c r="BO7" s="613">
        <v>30.9</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1437839</v>
      </c>
      <c r="CS7" s="611"/>
      <c r="CT7" s="611"/>
      <c r="CU7" s="611"/>
      <c r="CV7" s="611"/>
      <c r="CW7" s="611"/>
      <c r="CX7" s="611"/>
      <c r="CY7" s="612"/>
      <c r="CZ7" s="613">
        <v>17.7</v>
      </c>
      <c r="DA7" s="613"/>
      <c r="DB7" s="613"/>
      <c r="DC7" s="613"/>
      <c r="DD7" s="619">
        <v>89574</v>
      </c>
      <c r="DE7" s="611"/>
      <c r="DF7" s="611"/>
      <c r="DG7" s="611"/>
      <c r="DH7" s="611"/>
      <c r="DI7" s="611"/>
      <c r="DJ7" s="611"/>
      <c r="DK7" s="611"/>
      <c r="DL7" s="611"/>
      <c r="DM7" s="611"/>
      <c r="DN7" s="611"/>
      <c r="DO7" s="611"/>
      <c r="DP7" s="612"/>
      <c r="DQ7" s="619">
        <v>832996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3565</v>
      </c>
      <c r="S8" s="611"/>
      <c r="T8" s="611"/>
      <c r="U8" s="611"/>
      <c r="V8" s="611"/>
      <c r="W8" s="611"/>
      <c r="X8" s="611"/>
      <c r="Y8" s="612"/>
      <c r="Z8" s="613">
        <v>0</v>
      </c>
      <c r="AA8" s="613"/>
      <c r="AB8" s="613"/>
      <c r="AC8" s="613"/>
      <c r="AD8" s="614">
        <v>3565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11490</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1984853</v>
      </c>
      <c r="CS8" s="611"/>
      <c r="CT8" s="611"/>
      <c r="CU8" s="611"/>
      <c r="CV8" s="611"/>
      <c r="CW8" s="611"/>
      <c r="CX8" s="611"/>
      <c r="CY8" s="612"/>
      <c r="CZ8" s="613">
        <v>24.5</v>
      </c>
      <c r="DA8" s="613"/>
      <c r="DB8" s="613"/>
      <c r="DC8" s="613"/>
      <c r="DD8" s="619">
        <v>28094</v>
      </c>
      <c r="DE8" s="611"/>
      <c r="DF8" s="611"/>
      <c r="DG8" s="611"/>
      <c r="DH8" s="611"/>
      <c r="DI8" s="611"/>
      <c r="DJ8" s="611"/>
      <c r="DK8" s="611"/>
      <c r="DL8" s="611"/>
      <c r="DM8" s="611"/>
      <c r="DN8" s="611"/>
      <c r="DO8" s="611"/>
      <c r="DP8" s="612"/>
      <c r="DQ8" s="619">
        <v>1333278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5493</v>
      </c>
      <c r="S9" s="611"/>
      <c r="T9" s="611"/>
      <c r="U9" s="611"/>
      <c r="V9" s="611"/>
      <c r="W9" s="611"/>
      <c r="X9" s="611"/>
      <c r="Y9" s="612"/>
      <c r="Z9" s="613">
        <v>0.1</v>
      </c>
      <c r="AA9" s="613"/>
      <c r="AB9" s="613"/>
      <c r="AC9" s="613"/>
      <c r="AD9" s="614">
        <v>5493</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309465</v>
      </c>
      <c r="BH9" s="611"/>
      <c r="BI9" s="611"/>
      <c r="BJ9" s="611"/>
      <c r="BK9" s="611"/>
      <c r="BL9" s="611"/>
      <c r="BM9" s="611"/>
      <c r="BN9" s="612"/>
      <c r="BO9" s="613">
        <v>24.8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963558</v>
      </c>
      <c r="CS9" s="611"/>
      <c r="CT9" s="611"/>
      <c r="CU9" s="611"/>
      <c r="CV9" s="611"/>
      <c r="CW9" s="611"/>
      <c r="CX9" s="611"/>
      <c r="CY9" s="612"/>
      <c r="CZ9" s="613">
        <v>11.9</v>
      </c>
      <c r="DA9" s="613"/>
      <c r="DB9" s="613"/>
      <c r="DC9" s="613"/>
      <c r="DD9" s="619" t="s">
        <v>122</v>
      </c>
      <c r="DE9" s="611"/>
      <c r="DF9" s="611"/>
      <c r="DG9" s="611"/>
      <c r="DH9" s="611"/>
      <c r="DI9" s="611"/>
      <c r="DJ9" s="611"/>
      <c r="DK9" s="611"/>
      <c r="DL9" s="611"/>
      <c r="DM9" s="611"/>
      <c r="DN9" s="611"/>
      <c r="DO9" s="611"/>
      <c r="DP9" s="612"/>
      <c r="DQ9" s="619">
        <v>451892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28871</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3320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320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235700</v>
      </c>
      <c r="S11" s="611"/>
      <c r="T11" s="611"/>
      <c r="U11" s="611"/>
      <c r="V11" s="611"/>
      <c r="W11" s="611"/>
      <c r="X11" s="611"/>
      <c r="Y11" s="612"/>
      <c r="Z11" s="615">
        <v>2.8</v>
      </c>
      <c r="AA11" s="616"/>
      <c r="AB11" s="616"/>
      <c r="AC11" s="622"/>
      <c r="AD11" s="619">
        <v>235700</v>
      </c>
      <c r="AE11" s="611"/>
      <c r="AF11" s="611"/>
      <c r="AG11" s="611"/>
      <c r="AH11" s="611"/>
      <c r="AI11" s="611"/>
      <c r="AJ11" s="611"/>
      <c r="AK11" s="612"/>
      <c r="AL11" s="615">
        <v>4.9000000000000004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35334</v>
      </c>
      <c r="BH11" s="611"/>
      <c r="BI11" s="611"/>
      <c r="BJ11" s="611"/>
      <c r="BK11" s="611"/>
      <c r="BL11" s="611"/>
      <c r="BM11" s="611"/>
      <c r="BN11" s="612"/>
      <c r="BO11" s="613">
        <v>2.8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235480</v>
      </c>
      <c r="CS11" s="611"/>
      <c r="CT11" s="611"/>
      <c r="CU11" s="611"/>
      <c r="CV11" s="611"/>
      <c r="CW11" s="611"/>
      <c r="CX11" s="611"/>
      <c r="CY11" s="612"/>
      <c r="CZ11" s="613">
        <v>2.9</v>
      </c>
      <c r="DA11" s="613"/>
      <c r="DB11" s="613"/>
      <c r="DC11" s="613"/>
      <c r="DD11" s="619">
        <v>53336</v>
      </c>
      <c r="DE11" s="611"/>
      <c r="DF11" s="611"/>
      <c r="DG11" s="611"/>
      <c r="DH11" s="611"/>
      <c r="DI11" s="611"/>
      <c r="DJ11" s="611"/>
      <c r="DK11" s="611"/>
      <c r="DL11" s="611"/>
      <c r="DM11" s="611"/>
      <c r="DN11" s="611"/>
      <c r="DO11" s="611"/>
      <c r="DP11" s="612"/>
      <c r="DQ11" s="619">
        <v>130264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1028</v>
      </c>
      <c r="S12" s="611"/>
      <c r="T12" s="611"/>
      <c r="U12" s="611"/>
      <c r="V12" s="611"/>
      <c r="W12" s="611"/>
      <c r="X12" s="611"/>
      <c r="Y12" s="612"/>
      <c r="Z12" s="613">
        <v>0</v>
      </c>
      <c r="AA12" s="613"/>
      <c r="AB12" s="613"/>
      <c r="AC12" s="613"/>
      <c r="AD12" s="614">
        <v>1028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571159</v>
      </c>
      <c r="BH12" s="611"/>
      <c r="BI12" s="611"/>
      <c r="BJ12" s="611"/>
      <c r="BK12" s="611"/>
      <c r="BL12" s="611"/>
      <c r="BM12" s="611"/>
      <c r="BN12" s="612"/>
      <c r="BO12" s="613">
        <v>45.8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413429</v>
      </c>
      <c r="CS12" s="611"/>
      <c r="CT12" s="611"/>
      <c r="CU12" s="611"/>
      <c r="CV12" s="611"/>
      <c r="CW12" s="611"/>
      <c r="CX12" s="611"/>
      <c r="CY12" s="612"/>
      <c r="CZ12" s="613">
        <v>5.0999999999999996</v>
      </c>
      <c r="DA12" s="613"/>
      <c r="DB12" s="613"/>
      <c r="DC12" s="613"/>
      <c r="DD12" s="619">
        <v>49159</v>
      </c>
      <c r="DE12" s="611"/>
      <c r="DF12" s="611"/>
      <c r="DG12" s="611"/>
      <c r="DH12" s="611"/>
      <c r="DI12" s="611"/>
      <c r="DJ12" s="611"/>
      <c r="DK12" s="611"/>
      <c r="DL12" s="611"/>
      <c r="DM12" s="611"/>
      <c r="DN12" s="611"/>
      <c r="DO12" s="611"/>
      <c r="DP12" s="612"/>
      <c r="DQ12" s="619">
        <v>261656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570331</v>
      </c>
      <c r="BH13" s="611"/>
      <c r="BI13" s="611"/>
      <c r="BJ13" s="611"/>
      <c r="BK13" s="611"/>
      <c r="BL13" s="611"/>
      <c r="BM13" s="611"/>
      <c r="BN13" s="612"/>
      <c r="BO13" s="613">
        <v>45.7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1072329</v>
      </c>
      <c r="CS13" s="611"/>
      <c r="CT13" s="611"/>
      <c r="CU13" s="611"/>
      <c r="CV13" s="611"/>
      <c r="CW13" s="611"/>
      <c r="CX13" s="611"/>
      <c r="CY13" s="612"/>
      <c r="CZ13" s="613">
        <v>13.2</v>
      </c>
      <c r="DA13" s="613"/>
      <c r="DB13" s="613"/>
      <c r="DC13" s="613"/>
      <c r="DD13" s="619">
        <v>397687</v>
      </c>
      <c r="DE13" s="611"/>
      <c r="DF13" s="611"/>
      <c r="DG13" s="611"/>
      <c r="DH13" s="611"/>
      <c r="DI13" s="611"/>
      <c r="DJ13" s="611"/>
      <c r="DK13" s="611"/>
      <c r="DL13" s="611"/>
      <c r="DM13" s="611"/>
      <c r="DN13" s="611"/>
      <c r="DO13" s="611"/>
      <c r="DP13" s="612"/>
      <c r="DQ13" s="619">
        <v>606857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24695</v>
      </c>
      <c r="BH14" s="611"/>
      <c r="BI14" s="611"/>
      <c r="BJ14" s="611"/>
      <c r="BK14" s="611"/>
      <c r="BL14" s="611"/>
      <c r="BM14" s="611"/>
      <c r="BN14" s="612"/>
      <c r="BO14" s="613">
        <v>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377096</v>
      </c>
      <c r="CS14" s="611"/>
      <c r="CT14" s="611"/>
      <c r="CU14" s="611"/>
      <c r="CV14" s="611"/>
      <c r="CW14" s="611"/>
      <c r="CX14" s="611"/>
      <c r="CY14" s="612"/>
      <c r="CZ14" s="613">
        <v>4.7</v>
      </c>
      <c r="DA14" s="613"/>
      <c r="DB14" s="613"/>
      <c r="DC14" s="613"/>
      <c r="DD14" s="619">
        <v>17861</v>
      </c>
      <c r="DE14" s="611"/>
      <c r="DF14" s="611"/>
      <c r="DG14" s="611"/>
      <c r="DH14" s="611"/>
      <c r="DI14" s="611"/>
      <c r="DJ14" s="611"/>
      <c r="DK14" s="611"/>
      <c r="DL14" s="611"/>
      <c r="DM14" s="611"/>
      <c r="DN14" s="611"/>
      <c r="DO14" s="611"/>
      <c r="DP14" s="612"/>
      <c r="DQ14" s="619">
        <v>291296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7764</v>
      </c>
      <c r="S15" s="611"/>
      <c r="T15" s="611"/>
      <c r="U15" s="611"/>
      <c r="V15" s="611"/>
      <c r="W15" s="611"/>
      <c r="X15" s="611"/>
      <c r="Y15" s="612"/>
      <c r="Z15" s="613">
        <v>0.1</v>
      </c>
      <c r="AA15" s="613"/>
      <c r="AB15" s="613"/>
      <c r="AC15" s="613"/>
      <c r="AD15" s="614">
        <v>7764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83828</v>
      </c>
      <c r="BH15" s="611"/>
      <c r="BI15" s="611"/>
      <c r="BJ15" s="611"/>
      <c r="BK15" s="611"/>
      <c r="BL15" s="611"/>
      <c r="BM15" s="611"/>
      <c r="BN15" s="612"/>
      <c r="BO15" s="613">
        <v>6.7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584930</v>
      </c>
      <c r="CS15" s="611"/>
      <c r="CT15" s="611"/>
      <c r="CU15" s="611"/>
      <c r="CV15" s="611"/>
      <c r="CW15" s="611"/>
      <c r="CX15" s="611"/>
      <c r="CY15" s="612"/>
      <c r="CZ15" s="613">
        <v>7.2</v>
      </c>
      <c r="DA15" s="613"/>
      <c r="DB15" s="613"/>
      <c r="DC15" s="613"/>
      <c r="DD15" s="619">
        <v>11834</v>
      </c>
      <c r="DE15" s="611"/>
      <c r="DF15" s="611"/>
      <c r="DG15" s="611"/>
      <c r="DH15" s="611"/>
      <c r="DI15" s="611"/>
      <c r="DJ15" s="611"/>
      <c r="DK15" s="611"/>
      <c r="DL15" s="611"/>
      <c r="DM15" s="611"/>
      <c r="DN15" s="611"/>
      <c r="DO15" s="611"/>
      <c r="DP15" s="612"/>
      <c r="DQ15" s="619">
        <v>498477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20681</v>
      </c>
      <c r="S16" s="611"/>
      <c r="T16" s="611"/>
      <c r="U16" s="611"/>
      <c r="V16" s="611"/>
      <c r="W16" s="611"/>
      <c r="X16" s="611"/>
      <c r="Y16" s="612"/>
      <c r="Z16" s="613">
        <v>0.2</v>
      </c>
      <c r="AA16" s="613"/>
      <c r="AB16" s="613"/>
      <c r="AC16" s="613"/>
      <c r="AD16" s="614">
        <v>20681</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31696</v>
      </c>
      <c r="S17" s="611"/>
      <c r="T17" s="611"/>
      <c r="U17" s="611"/>
      <c r="V17" s="611"/>
      <c r="W17" s="611"/>
      <c r="X17" s="611"/>
      <c r="Y17" s="612"/>
      <c r="Z17" s="613">
        <v>0.4</v>
      </c>
      <c r="AA17" s="613"/>
      <c r="AB17" s="613"/>
      <c r="AC17" s="613"/>
      <c r="AD17" s="614">
        <v>31696</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951403</v>
      </c>
      <c r="CS17" s="611"/>
      <c r="CT17" s="611"/>
      <c r="CU17" s="611"/>
      <c r="CV17" s="611"/>
      <c r="CW17" s="611"/>
      <c r="CX17" s="611"/>
      <c r="CY17" s="612"/>
      <c r="CZ17" s="613">
        <v>11.7</v>
      </c>
      <c r="DA17" s="613"/>
      <c r="DB17" s="613"/>
      <c r="DC17" s="613"/>
      <c r="DD17" s="619" t="s">
        <v>122</v>
      </c>
      <c r="DE17" s="611"/>
      <c r="DF17" s="611"/>
      <c r="DG17" s="611"/>
      <c r="DH17" s="611"/>
      <c r="DI17" s="611"/>
      <c r="DJ17" s="611"/>
      <c r="DK17" s="611"/>
      <c r="DL17" s="611"/>
      <c r="DM17" s="611"/>
      <c r="DN17" s="611"/>
      <c r="DO17" s="611"/>
      <c r="DP17" s="612"/>
      <c r="DQ17" s="619">
        <v>841239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2602</v>
      </c>
      <c r="S18" s="611"/>
      <c r="T18" s="611"/>
      <c r="U18" s="611"/>
      <c r="V18" s="611"/>
      <c r="W18" s="611"/>
      <c r="X18" s="611"/>
      <c r="Y18" s="612"/>
      <c r="Z18" s="613">
        <v>0</v>
      </c>
      <c r="AA18" s="613"/>
      <c r="AB18" s="613"/>
      <c r="AC18" s="613"/>
      <c r="AD18" s="614">
        <v>2602</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28472</v>
      </c>
      <c r="S19" s="611"/>
      <c r="T19" s="611"/>
      <c r="U19" s="611"/>
      <c r="V19" s="611"/>
      <c r="W19" s="611"/>
      <c r="X19" s="611"/>
      <c r="Y19" s="612"/>
      <c r="Z19" s="613">
        <v>0.3</v>
      </c>
      <c r="AA19" s="613"/>
      <c r="AB19" s="613"/>
      <c r="AC19" s="613"/>
      <c r="AD19" s="614">
        <v>28472</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182487</v>
      </c>
      <c r="BH19" s="611"/>
      <c r="BI19" s="611"/>
      <c r="BJ19" s="611"/>
      <c r="BK19" s="611"/>
      <c r="BL19" s="611"/>
      <c r="BM19" s="611"/>
      <c r="BN19" s="612"/>
      <c r="BO19" s="613">
        <v>14.6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622</v>
      </c>
      <c r="S20" s="611"/>
      <c r="T20" s="611"/>
      <c r="U20" s="611"/>
      <c r="V20" s="611"/>
      <c r="W20" s="611"/>
      <c r="X20" s="611"/>
      <c r="Y20" s="612"/>
      <c r="Z20" s="613">
        <v>0</v>
      </c>
      <c r="AA20" s="613"/>
      <c r="AB20" s="613"/>
      <c r="AC20" s="613"/>
      <c r="AD20" s="614">
        <v>622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182487</v>
      </c>
      <c r="BH20" s="611"/>
      <c r="BI20" s="611"/>
      <c r="BJ20" s="611"/>
      <c r="BK20" s="611"/>
      <c r="BL20" s="611"/>
      <c r="BM20" s="611"/>
      <c r="BN20" s="612"/>
      <c r="BO20" s="613">
        <v>14.6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8102052</v>
      </c>
      <c r="CS20" s="611"/>
      <c r="CT20" s="611"/>
      <c r="CU20" s="611"/>
      <c r="CV20" s="611"/>
      <c r="CW20" s="611"/>
      <c r="CX20" s="611"/>
      <c r="CY20" s="612"/>
      <c r="CZ20" s="613">
        <v>100</v>
      </c>
      <c r="DA20" s="613"/>
      <c r="DB20" s="613"/>
      <c r="DC20" s="613"/>
      <c r="DD20" s="619">
        <v>647545</v>
      </c>
      <c r="DE20" s="611"/>
      <c r="DF20" s="611"/>
      <c r="DG20" s="611"/>
      <c r="DH20" s="611"/>
      <c r="DI20" s="611"/>
      <c r="DJ20" s="611"/>
      <c r="DK20" s="611"/>
      <c r="DL20" s="611"/>
      <c r="DM20" s="611"/>
      <c r="DN20" s="611"/>
      <c r="DO20" s="611"/>
      <c r="DP20" s="612"/>
      <c r="DQ20" s="619">
        <v>5326090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3605332</v>
      </c>
      <c r="S21" s="611"/>
      <c r="T21" s="611"/>
      <c r="U21" s="611"/>
      <c r="V21" s="611"/>
      <c r="W21" s="611"/>
      <c r="X21" s="611"/>
      <c r="Y21" s="612"/>
      <c r="Z21" s="613">
        <v>43.2</v>
      </c>
      <c r="AA21" s="613"/>
      <c r="AB21" s="613"/>
      <c r="AC21" s="613"/>
      <c r="AD21" s="614">
        <v>3161292</v>
      </c>
      <c r="AE21" s="614"/>
      <c r="AF21" s="614"/>
      <c r="AG21" s="614"/>
      <c r="AH21" s="614"/>
      <c r="AI21" s="614"/>
      <c r="AJ21" s="614"/>
      <c r="AK21" s="614"/>
      <c r="AL21" s="615">
        <v>65.900000000000006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182487</v>
      </c>
      <c r="BH21" s="611"/>
      <c r="BI21" s="611"/>
      <c r="BJ21" s="611"/>
      <c r="BK21" s="611"/>
      <c r="BL21" s="611"/>
      <c r="BM21" s="611"/>
      <c r="BN21" s="612"/>
      <c r="BO21" s="613">
        <v>14.6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3161292</v>
      </c>
      <c r="S22" s="611"/>
      <c r="T22" s="611"/>
      <c r="U22" s="611"/>
      <c r="V22" s="611"/>
      <c r="W22" s="611"/>
      <c r="X22" s="611"/>
      <c r="Y22" s="612"/>
      <c r="Z22" s="613">
        <v>37.9</v>
      </c>
      <c r="AA22" s="613"/>
      <c r="AB22" s="613"/>
      <c r="AC22" s="613"/>
      <c r="AD22" s="614">
        <v>3161292</v>
      </c>
      <c r="AE22" s="614"/>
      <c r="AF22" s="614"/>
      <c r="AG22" s="614"/>
      <c r="AH22" s="614"/>
      <c r="AI22" s="614"/>
      <c r="AJ22" s="614"/>
      <c r="AK22" s="614"/>
      <c r="AL22" s="615">
        <v>65.900000000000006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444040</v>
      </c>
      <c r="S23" s="611"/>
      <c r="T23" s="611"/>
      <c r="U23" s="611"/>
      <c r="V23" s="611"/>
      <c r="W23" s="611"/>
      <c r="X23" s="611"/>
      <c r="Y23" s="612"/>
      <c r="Z23" s="613">
        <v>5.3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3396818</v>
      </c>
      <c r="CS24" s="600"/>
      <c r="CT24" s="600"/>
      <c r="CU24" s="600"/>
      <c r="CV24" s="600"/>
      <c r="CW24" s="600"/>
      <c r="CX24" s="600"/>
      <c r="CY24" s="601"/>
      <c r="CZ24" s="604">
        <v>41.9</v>
      </c>
      <c r="DA24" s="605"/>
      <c r="DB24" s="605"/>
      <c r="DC24" s="621"/>
      <c r="DD24" s="642">
        <v>2780054</v>
      </c>
      <c r="DE24" s="600"/>
      <c r="DF24" s="600"/>
      <c r="DG24" s="600"/>
      <c r="DH24" s="600"/>
      <c r="DI24" s="600"/>
      <c r="DJ24" s="600"/>
      <c r="DK24" s="601"/>
      <c r="DL24" s="642">
        <v>2483606</v>
      </c>
      <c r="DM24" s="600"/>
      <c r="DN24" s="600"/>
      <c r="DO24" s="600"/>
      <c r="DP24" s="600"/>
      <c r="DQ24" s="600"/>
      <c r="DR24" s="600"/>
      <c r="DS24" s="600"/>
      <c r="DT24" s="600"/>
      <c r="DU24" s="600"/>
      <c r="DV24" s="601"/>
      <c r="DW24" s="604">
        <v>51.7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5231749</v>
      </c>
      <c r="S25" s="611"/>
      <c r="T25" s="611"/>
      <c r="U25" s="611"/>
      <c r="V25" s="611"/>
      <c r="W25" s="611"/>
      <c r="X25" s="611"/>
      <c r="Y25" s="612"/>
      <c r="Z25" s="613">
        <v>62.7</v>
      </c>
      <c r="AA25" s="613"/>
      <c r="AB25" s="613"/>
      <c r="AC25" s="613"/>
      <c r="AD25" s="614">
        <v>4787709</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1589518</v>
      </c>
      <c r="CS25" s="643"/>
      <c r="CT25" s="643"/>
      <c r="CU25" s="643"/>
      <c r="CV25" s="643"/>
      <c r="CW25" s="643"/>
      <c r="CX25" s="643"/>
      <c r="CY25" s="644"/>
      <c r="CZ25" s="615">
        <v>19.600000000000001</v>
      </c>
      <c r="DA25" s="640"/>
      <c r="DB25" s="640"/>
      <c r="DC25" s="645"/>
      <c r="DD25" s="619">
        <v>1525655</v>
      </c>
      <c r="DE25" s="643"/>
      <c r="DF25" s="643"/>
      <c r="DG25" s="643"/>
      <c r="DH25" s="643"/>
      <c r="DI25" s="643"/>
      <c r="DJ25" s="643"/>
      <c r="DK25" s="644"/>
      <c r="DL25" s="619">
        <v>1379898</v>
      </c>
      <c r="DM25" s="643"/>
      <c r="DN25" s="643"/>
      <c r="DO25" s="643"/>
      <c r="DP25" s="643"/>
      <c r="DQ25" s="643"/>
      <c r="DR25" s="643"/>
      <c r="DS25" s="643"/>
      <c r="DT25" s="643"/>
      <c r="DU25" s="643"/>
      <c r="DV25" s="644"/>
      <c r="DW25" s="615">
        <v>28.7</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560</v>
      </c>
      <c r="S26" s="611"/>
      <c r="T26" s="611"/>
      <c r="U26" s="611"/>
      <c r="V26" s="611"/>
      <c r="W26" s="611"/>
      <c r="X26" s="611"/>
      <c r="Y26" s="612"/>
      <c r="Z26" s="613">
        <v>0</v>
      </c>
      <c r="AA26" s="613"/>
      <c r="AB26" s="613"/>
      <c r="AC26" s="613"/>
      <c r="AD26" s="614">
        <v>560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842682</v>
      </c>
      <c r="CS26" s="611"/>
      <c r="CT26" s="611"/>
      <c r="CU26" s="611"/>
      <c r="CV26" s="611"/>
      <c r="CW26" s="611"/>
      <c r="CX26" s="611"/>
      <c r="CY26" s="612"/>
      <c r="CZ26" s="615">
        <v>10.4</v>
      </c>
      <c r="DA26" s="640"/>
      <c r="DB26" s="640"/>
      <c r="DC26" s="645"/>
      <c r="DD26" s="619">
        <v>842682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75540</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1247329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855897</v>
      </c>
      <c r="CS27" s="643"/>
      <c r="CT27" s="643"/>
      <c r="CU27" s="643"/>
      <c r="CV27" s="643"/>
      <c r="CW27" s="643"/>
      <c r="CX27" s="643"/>
      <c r="CY27" s="644"/>
      <c r="CZ27" s="615">
        <v>10.6</v>
      </c>
      <c r="DA27" s="640"/>
      <c r="DB27" s="640"/>
      <c r="DC27" s="645"/>
      <c r="DD27" s="619">
        <v>413160</v>
      </c>
      <c r="DE27" s="643"/>
      <c r="DF27" s="643"/>
      <c r="DG27" s="643"/>
      <c r="DH27" s="643"/>
      <c r="DI27" s="643"/>
      <c r="DJ27" s="643"/>
      <c r="DK27" s="644"/>
      <c r="DL27" s="619">
        <v>262469</v>
      </c>
      <c r="DM27" s="643"/>
      <c r="DN27" s="643"/>
      <c r="DO27" s="643"/>
      <c r="DP27" s="643"/>
      <c r="DQ27" s="643"/>
      <c r="DR27" s="643"/>
      <c r="DS27" s="643"/>
      <c r="DT27" s="643"/>
      <c r="DU27" s="643"/>
      <c r="DV27" s="644"/>
      <c r="DW27" s="615">
        <v>5.5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176574</v>
      </c>
      <c r="S28" s="611"/>
      <c r="T28" s="611"/>
      <c r="U28" s="611"/>
      <c r="V28" s="611"/>
      <c r="W28" s="611"/>
      <c r="X28" s="611"/>
      <c r="Y28" s="612"/>
      <c r="Z28" s="613">
        <v>2.1</v>
      </c>
      <c r="AA28" s="613"/>
      <c r="AB28" s="613"/>
      <c r="AC28" s="613"/>
      <c r="AD28" s="614">
        <v>3531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951403</v>
      </c>
      <c r="CS28" s="611"/>
      <c r="CT28" s="611"/>
      <c r="CU28" s="611"/>
      <c r="CV28" s="611"/>
      <c r="CW28" s="611"/>
      <c r="CX28" s="611"/>
      <c r="CY28" s="612"/>
      <c r="CZ28" s="615">
        <v>11.7</v>
      </c>
      <c r="DA28" s="640"/>
      <c r="DB28" s="640"/>
      <c r="DC28" s="645"/>
      <c r="DD28" s="619">
        <v>841239</v>
      </c>
      <c r="DE28" s="611"/>
      <c r="DF28" s="611"/>
      <c r="DG28" s="611"/>
      <c r="DH28" s="611"/>
      <c r="DI28" s="611"/>
      <c r="DJ28" s="611"/>
      <c r="DK28" s="612"/>
      <c r="DL28" s="619">
        <v>841239</v>
      </c>
      <c r="DM28" s="611"/>
      <c r="DN28" s="611"/>
      <c r="DO28" s="611"/>
      <c r="DP28" s="611"/>
      <c r="DQ28" s="611"/>
      <c r="DR28" s="611"/>
      <c r="DS28" s="611"/>
      <c r="DT28" s="611"/>
      <c r="DU28" s="611"/>
      <c r="DV28" s="612"/>
      <c r="DW28" s="615">
        <v>17.5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31276</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951075</v>
      </c>
      <c r="CS29" s="643"/>
      <c r="CT29" s="643"/>
      <c r="CU29" s="643"/>
      <c r="CV29" s="643"/>
      <c r="CW29" s="643"/>
      <c r="CX29" s="643"/>
      <c r="CY29" s="644"/>
      <c r="CZ29" s="615">
        <v>11.7</v>
      </c>
      <c r="DA29" s="640"/>
      <c r="DB29" s="640"/>
      <c r="DC29" s="645"/>
      <c r="DD29" s="619">
        <v>840911</v>
      </c>
      <c r="DE29" s="643"/>
      <c r="DF29" s="643"/>
      <c r="DG29" s="643"/>
      <c r="DH29" s="643"/>
      <c r="DI29" s="643"/>
      <c r="DJ29" s="643"/>
      <c r="DK29" s="644"/>
      <c r="DL29" s="619">
        <v>840911</v>
      </c>
      <c r="DM29" s="643"/>
      <c r="DN29" s="643"/>
      <c r="DO29" s="643"/>
      <c r="DP29" s="643"/>
      <c r="DQ29" s="643"/>
      <c r="DR29" s="643"/>
      <c r="DS29" s="643"/>
      <c r="DT29" s="643"/>
      <c r="DU29" s="643"/>
      <c r="DV29" s="644"/>
      <c r="DW29" s="615">
        <v>17.5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696614</v>
      </c>
      <c r="S30" s="611"/>
      <c r="T30" s="611"/>
      <c r="U30" s="611"/>
      <c r="V30" s="611"/>
      <c r="W30" s="611"/>
      <c r="X30" s="611"/>
      <c r="Y30" s="612"/>
      <c r="Z30" s="613">
        <v>8.4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906730</v>
      </c>
      <c r="CS30" s="611"/>
      <c r="CT30" s="611"/>
      <c r="CU30" s="611"/>
      <c r="CV30" s="611"/>
      <c r="CW30" s="611"/>
      <c r="CX30" s="611"/>
      <c r="CY30" s="612"/>
      <c r="CZ30" s="615">
        <v>11.2</v>
      </c>
      <c r="DA30" s="640"/>
      <c r="DB30" s="640"/>
      <c r="DC30" s="645"/>
      <c r="DD30" s="619">
        <v>797766</v>
      </c>
      <c r="DE30" s="611"/>
      <c r="DF30" s="611"/>
      <c r="DG30" s="611"/>
      <c r="DH30" s="611"/>
      <c r="DI30" s="611"/>
      <c r="DJ30" s="611"/>
      <c r="DK30" s="612"/>
      <c r="DL30" s="619">
        <v>797766</v>
      </c>
      <c r="DM30" s="611"/>
      <c r="DN30" s="611"/>
      <c r="DO30" s="611"/>
      <c r="DP30" s="611"/>
      <c r="DQ30" s="611"/>
      <c r="DR30" s="611"/>
      <c r="DS30" s="611"/>
      <c r="DT30" s="611"/>
      <c r="DU30" s="611"/>
      <c r="DV30" s="612"/>
      <c r="DW30" s="615">
        <v>16.600000000000001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97.5</v>
      </c>
      <c r="BN31" s="654"/>
      <c r="BO31" s="654"/>
      <c r="BP31" s="654"/>
      <c r="BQ31" s="655"/>
      <c r="BR31" s="657">
        <v>99.2</v>
      </c>
      <c r="BS31" s="654"/>
      <c r="BT31" s="654"/>
      <c r="BU31" s="654"/>
      <c r="BV31" s="654"/>
      <c r="BW31" s="654"/>
      <c r="BX31" s="605">
        <v>97.5</v>
      </c>
      <c r="BY31" s="654"/>
      <c r="BZ31" s="654"/>
      <c r="CA31" s="654"/>
      <c r="CB31" s="655"/>
      <c r="CD31" s="650"/>
      <c r="CE31" s="651"/>
      <c r="CF31" s="607" t="s">
        <v>300</v>
      </c>
      <c r="CG31" s="608"/>
      <c r="CH31" s="608"/>
      <c r="CI31" s="608"/>
      <c r="CJ31" s="608"/>
      <c r="CK31" s="608"/>
      <c r="CL31" s="608"/>
      <c r="CM31" s="608"/>
      <c r="CN31" s="608"/>
      <c r="CO31" s="608"/>
      <c r="CP31" s="608"/>
      <c r="CQ31" s="609"/>
      <c r="CR31" s="610">
        <v>44345</v>
      </c>
      <c r="CS31" s="643"/>
      <c r="CT31" s="643"/>
      <c r="CU31" s="643"/>
      <c r="CV31" s="643"/>
      <c r="CW31" s="643"/>
      <c r="CX31" s="643"/>
      <c r="CY31" s="644"/>
      <c r="CZ31" s="615">
        <v>0.5</v>
      </c>
      <c r="DA31" s="640"/>
      <c r="DB31" s="640"/>
      <c r="DC31" s="645"/>
      <c r="DD31" s="619">
        <v>43145</v>
      </c>
      <c r="DE31" s="643"/>
      <c r="DF31" s="643"/>
      <c r="DG31" s="643"/>
      <c r="DH31" s="643"/>
      <c r="DI31" s="643"/>
      <c r="DJ31" s="643"/>
      <c r="DK31" s="644"/>
      <c r="DL31" s="619">
        <v>43145</v>
      </c>
      <c r="DM31" s="643"/>
      <c r="DN31" s="643"/>
      <c r="DO31" s="643"/>
      <c r="DP31" s="643"/>
      <c r="DQ31" s="643"/>
      <c r="DR31" s="643"/>
      <c r="DS31" s="643"/>
      <c r="DT31" s="643"/>
      <c r="DU31" s="643"/>
      <c r="DV31" s="644"/>
      <c r="DW31" s="615">
        <v>0.9</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317138</v>
      </c>
      <c r="S32" s="611"/>
      <c r="T32" s="611"/>
      <c r="U32" s="611"/>
      <c r="V32" s="611"/>
      <c r="W32" s="611"/>
      <c r="X32" s="611"/>
      <c r="Y32" s="612"/>
      <c r="Z32" s="613">
        <v>3.8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98.6</v>
      </c>
      <c r="BH32" s="643"/>
      <c r="BI32" s="643"/>
      <c r="BJ32" s="643"/>
      <c r="BK32" s="643"/>
      <c r="BL32" s="643"/>
      <c r="BM32" s="616">
        <v>95.6</v>
      </c>
      <c r="BN32" s="643"/>
      <c r="BO32" s="643"/>
      <c r="BP32" s="643"/>
      <c r="BQ32" s="656"/>
      <c r="BR32" s="667">
        <v>98.7</v>
      </c>
      <c r="BS32" s="643"/>
      <c r="BT32" s="643"/>
      <c r="BU32" s="643"/>
      <c r="BV32" s="643"/>
      <c r="BW32" s="643"/>
      <c r="BX32" s="616">
        <v>95.9</v>
      </c>
      <c r="BY32" s="643"/>
      <c r="BZ32" s="643"/>
      <c r="CA32" s="643"/>
      <c r="CB32" s="656"/>
      <c r="CD32" s="652"/>
      <c r="CE32" s="653"/>
      <c r="CF32" s="607" t="s">
        <v>304</v>
      </c>
      <c r="CG32" s="608"/>
      <c r="CH32" s="608"/>
      <c r="CI32" s="608"/>
      <c r="CJ32" s="608"/>
      <c r="CK32" s="608"/>
      <c r="CL32" s="608"/>
      <c r="CM32" s="608"/>
      <c r="CN32" s="608"/>
      <c r="CO32" s="608"/>
      <c r="CP32" s="608"/>
      <c r="CQ32" s="609"/>
      <c r="CR32" s="610">
        <v>328</v>
      </c>
      <c r="CS32" s="611"/>
      <c r="CT32" s="611"/>
      <c r="CU32" s="611"/>
      <c r="CV32" s="611"/>
      <c r="CW32" s="611"/>
      <c r="CX32" s="611"/>
      <c r="CY32" s="612"/>
      <c r="CZ32" s="615">
        <v>0</v>
      </c>
      <c r="DA32" s="640"/>
      <c r="DB32" s="640"/>
      <c r="DC32" s="645"/>
      <c r="DD32" s="619">
        <v>328</v>
      </c>
      <c r="DE32" s="611"/>
      <c r="DF32" s="611"/>
      <c r="DG32" s="611"/>
      <c r="DH32" s="611"/>
      <c r="DI32" s="611"/>
      <c r="DJ32" s="611"/>
      <c r="DK32" s="612"/>
      <c r="DL32" s="619">
        <v>328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29568</v>
      </c>
      <c r="S33" s="611"/>
      <c r="T33" s="611"/>
      <c r="U33" s="611"/>
      <c r="V33" s="611"/>
      <c r="W33" s="611"/>
      <c r="X33" s="611"/>
      <c r="Y33" s="612"/>
      <c r="Z33" s="613">
        <v>0.4</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99.3</v>
      </c>
      <c r="BH33" s="669"/>
      <c r="BI33" s="669"/>
      <c r="BJ33" s="669"/>
      <c r="BK33" s="669"/>
      <c r="BL33" s="669"/>
      <c r="BM33" s="670">
        <v>97.6</v>
      </c>
      <c r="BN33" s="669"/>
      <c r="BO33" s="669"/>
      <c r="BP33" s="669"/>
      <c r="BQ33" s="671"/>
      <c r="BR33" s="668">
        <v>99.2</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4057689</v>
      </c>
      <c r="CS33" s="643"/>
      <c r="CT33" s="643"/>
      <c r="CU33" s="643"/>
      <c r="CV33" s="643"/>
      <c r="CW33" s="643"/>
      <c r="CX33" s="643"/>
      <c r="CY33" s="644"/>
      <c r="CZ33" s="615">
        <v>50.1</v>
      </c>
      <c r="DA33" s="640"/>
      <c r="DB33" s="640"/>
      <c r="DC33" s="645"/>
      <c r="DD33" s="619">
        <v>2511137</v>
      </c>
      <c r="DE33" s="643"/>
      <c r="DF33" s="643"/>
      <c r="DG33" s="643"/>
      <c r="DH33" s="643"/>
      <c r="DI33" s="643"/>
      <c r="DJ33" s="643"/>
      <c r="DK33" s="644"/>
      <c r="DL33" s="619">
        <v>1720184</v>
      </c>
      <c r="DM33" s="643"/>
      <c r="DN33" s="643"/>
      <c r="DO33" s="643"/>
      <c r="DP33" s="643"/>
      <c r="DQ33" s="643"/>
      <c r="DR33" s="643"/>
      <c r="DS33" s="643"/>
      <c r="DT33" s="643"/>
      <c r="DU33" s="643"/>
      <c r="DV33" s="644"/>
      <c r="DW33" s="615">
        <v>35.799999999999997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306998</v>
      </c>
      <c r="S34" s="611"/>
      <c r="T34" s="611"/>
      <c r="U34" s="611"/>
      <c r="V34" s="611"/>
      <c r="W34" s="611"/>
      <c r="X34" s="611"/>
      <c r="Y34" s="612"/>
      <c r="Z34" s="613">
        <v>3.7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1196058</v>
      </c>
      <c r="CS34" s="611"/>
      <c r="CT34" s="611"/>
      <c r="CU34" s="611"/>
      <c r="CV34" s="611"/>
      <c r="CW34" s="611"/>
      <c r="CX34" s="611"/>
      <c r="CY34" s="612"/>
      <c r="CZ34" s="615">
        <v>14.8</v>
      </c>
      <c r="DA34" s="640"/>
      <c r="DB34" s="640"/>
      <c r="DC34" s="645"/>
      <c r="DD34" s="619">
        <v>755432</v>
      </c>
      <c r="DE34" s="611"/>
      <c r="DF34" s="611"/>
      <c r="DG34" s="611"/>
      <c r="DH34" s="611"/>
      <c r="DI34" s="611"/>
      <c r="DJ34" s="611"/>
      <c r="DK34" s="612"/>
      <c r="DL34" s="619">
        <v>632284</v>
      </c>
      <c r="DM34" s="611"/>
      <c r="DN34" s="611"/>
      <c r="DO34" s="611"/>
      <c r="DP34" s="611"/>
      <c r="DQ34" s="611"/>
      <c r="DR34" s="611"/>
      <c r="DS34" s="611"/>
      <c r="DT34" s="611"/>
      <c r="DU34" s="611"/>
      <c r="DV34" s="612"/>
      <c r="DW34" s="615">
        <v>13.2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182708</v>
      </c>
      <c r="S35" s="611"/>
      <c r="T35" s="611"/>
      <c r="U35" s="611"/>
      <c r="V35" s="611"/>
      <c r="W35" s="611"/>
      <c r="X35" s="611"/>
      <c r="Y35" s="612"/>
      <c r="Z35" s="613">
        <v>2.2000000000000002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98020</v>
      </c>
      <c r="CS35" s="643"/>
      <c r="CT35" s="643"/>
      <c r="CU35" s="643"/>
      <c r="CV35" s="643"/>
      <c r="CW35" s="643"/>
      <c r="CX35" s="643"/>
      <c r="CY35" s="644"/>
      <c r="CZ35" s="615">
        <v>1.2</v>
      </c>
      <c r="DA35" s="640"/>
      <c r="DB35" s="640"/>
      <c r="DC35" s="645"/>
      <c r="DD35" s="619">
        <v>53036</v>
      </c>
      <c r="DE35" s="643"/>
      <c r="DF35" s="643"/>
      <c r="DG35" s="643"/>
      <c r="DH35" s="643"/>
      <c r="DI35" s="643"/>
      <c r="DJ35" s="643"/>
      <c r="DK35" s="644"/>
      <c r="DL35" s="619">
        <v>2819</v>
      </c>
      <c r="DM35" s="643"/>
      <c r="DN35" s="643"/>
      <c r="DO35" s="643"/>
      <c r="DP35" s="643"/>
      <c r="DQ35" s="643"/>
      <c r="DR35" s="643"/>
      <c r="DS35" s="643"/>
      <c r="DT35" s="643"/>
      <c r="DU35" s="643"/>
      <c r="DV35" s="644"/>
      <c r="DW35" s="615">
        <v>0.1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144648</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984983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3268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1902683</v>
      </c>
      <c r="CS36" s="611"/>
      <c r="CT36" s="611"/>
      <c r="CU36" s="611"/>
      <c r="CV36" s="611"/>
      <c r="CW36" s="611"/>
      <c r="CX36" s="611"/>
      <c r="CY36" s="612"/>
      <c r="CZ36" s="615">
        <v>23.5</v>
      </c>
      <c r="DA36" s="640"/>
      <c r="DB36" s="640"/>
      <c r="DC36" s="645"/>
      <c r="DD36" s="619">
        <v>1102886</v>
      </c>
      <c r="DE36" s="611"/>
      <c r="DF36" s="611"/>
      <c r="DG36" s="611"/>
      <c r="DH36" s="611"/>
      <c r="DI36" s="611"/>
      <c r="DJ36" s="611"/>
      <c r="DK36" s="612"/>
      <c r="DL36" s="619">
        <v>623265</v>
      </c>
      <c r="DM36" s="611"/>
      <c r="DN36" s="611"/>
      <c r="DO36" s="611"/>
      <c r="DP36" s="611"/>
      <c r="DQ36" s="611"/>
      <c r="DR36" s="611"/>
      <c r="DS36" s="611"/>
      <c r="DT36" s="611"/>
      <c r="DU36" s="611"/>
      <c r="DV36" s="612"/>
      <c r="DW36" s="615">
        <v>13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135448</v>
      </c>
      <c r="S37" s="611"/>
      <c r="T37" s="611"/>
      <c r="U37" s="611"/>
      <c r="V37" s="611"/>
      <c r="W37" s="611"/>
      <c r="X37" s="611"/>
      <c r="Y37" s="612"/>
      <c r="Z37" s="613">
        <v>1.6</v>
      </c>
      <c r="AA37" s="613"/>
      <c r="AB37" s="613"/>
      <c r="AC37" s="613"/>
      <c r="AD37" s="614">
        <v>4987</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298000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-37756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867276</v>
      </c>
      <c r="CS37" s="643"/>
      <c r="CT37" s="643"/>
      <c r="CU37" s="643"/>
      <c r="CV37" s="643"/>
      <c r="CW37" s="643"/>
      <c r="CX37" s="643"/>
      <c r="CY37" s="644"/>
      <c r="CZ37" s="615">
        <v>10.7</v>
      </c>
      <c r="DA37" s="640"/>
      <c r="DB37" s="640"/>
      <c r="DC37" s="645"/>
      <c r="DD37" s="619">
        <v>376876</v>
      </c>
      <c r="DE37" s="643"/>
      <c r="DF37" s="643"/>
      <c r="DG37" s="643"/>
      <c r="DH37" s="643"/>
      <c r="DI37" s="643"/>
      <c r="DJ37" s="643"/>
      <c r="DK37" s="644"/>
      <c r="DL37" s="619">
        <v>371029</v>
      </c>
      <c r="DM37" s="643"/>
      <c r="DN37" s="643"/>
      <c r="DO37" s="643"/>
      <c r="DP37" s="643"/>
      <c r="DQ37" s="643"/>
      <c r="DR37" s="643"/>
      <c r="DS37" s="643"/>
      <c r="DT37" s="643"/>
      <c r="DU37" s="643"/>
      <c r="DV37" s="644"/>
      <c r="DW37" s="615">
        <v>7.7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1012159</v>
      </c>
      <c r="S38" s="611"/>
      <c r="T38" s="611"/>
      <c r="U38" s="611"/>
      <c r="V38" s="611"/>
      <c r="W38" s="611"/>
      <c r="X38" s="611"/>
      <c r="Y38" s="612"/>
      <c r="Z38" s="613">
        <v>12.1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49087</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1283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611096</v>
      </c>
      <c r="CS38" s="611"/>
      <c r="CT38" s="611"/>
      <c r="CU38" s="611"/>
      <c r="CV38" s="611"/>
      <c r="CW38" s="611"/>
      <c r="CX38" s="611"/>
      <c r="CY38" s="612"/>
      <c r="CZ38" s="615">
        <v>7.5</v>
      </c>
      <c r="DA38" s="640"/>
      <c r="DB38" s="640"/>
      <c r="DC38" s="645"/>
      <c r="DD38" s="619">
        <v>479752</v>
      </c>
      <c r="DE38" s="611"/>
      <c r="DF38" s="611"/>
      <c r="DG38" s="611"/>
      <c r="DH38" s="611"/>
      <c r="DI38" s="611"/>
      <c r="DJ38" s="611"/>
      <c r="DK38" s="612"/>
      <c r="DL38" s="619">
        <v>461816</v>
      </c>
      <c r="DM38" s="611"/>
      <c r="DN38" s="611"/>
      <c r="DO38" s="611"/>
      <c r="DP38" s="611"/>
      <c r="DQ38" s="611"/>
      <c r="DR38" s="611"/>
      <c r="DS38" s="611"/>
      <c r="DT38" s="611"/>
      <c r="DU38" s="611"/>
      <c r="DV38" s="612"/>
      <c r="DW38" s="615">
        <v>9.6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26800</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1867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233077</v>
      </c>
      <c r="CS39" s="643"/>
      <c r="CT39" s="643"/>
      <c r="CU39" s="643"/>
      <c r="CV39" s="643"/>
      <c r="CW39" s="643"/>
      <c r="CX39" s="643"/>
      <c r="CY39" s="644"/>
      <c r="CZ39" s="615">
        <v>2.9</v>
      </c>
      <c r="DA39" s="640"/>
      <c r="DB39" s="640"/>
      <c r="DC39" s="645"/>
      <c r="DD39" s="619">
        <v>112031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9559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16755</v>
      </c>
      <c r="CS40" s="611"/>
      <c r="CT40" s="611"/>
      <c r="CU40" s="611"/>
      <c r="CV40" s="611"/>
      <c r="CW40" s="611"/>
      <c r="CX40" s="611"/>
      <c r="CY40" s="612"/>
      <c r="CZ40" s="615">
        <v>0.2</v>
      </c>
      <c r="DA40" s="640"/>
      <c r="DB40" s="640"/>
      <c r="DC40" s="645"/>
      <c r="DD40" s="619">
        <v>8000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8340980</v>
      </c>
      <c r="S41" s="683"/>
      <c r="T41" s="683"/>
      <c r="U41" s="683"/>
      <c r="V41" s="683"/>
      <c r="W41" s="683"/>
      <c r="X41" s="683"/>
      <c r="Y41" s="687"/>
      <c r="Z41" s="688">
        <v>100</v>
      </c>
      <c r="AA41" s="688"/>
      <c r="AB41" s="688"/>
      <c r="AC41" s="688"/>
      <c r="AD41" s="689">
        <v>4796787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135000</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476096</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407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647545</v>
      </c>
      <c r="CS42" s="643"/>
      <c r="CT42" s="643"/>
      <c r="CU42" s="643"/>
      <c r="CV42" s="643"/>
      <c r="CW42" s="643"/>
      <c r="CX42" s="643"/>
      <c r="CY42" s="644"/>
      <c r="CZ42" s="615">
        <v>8</v>
      </c>
      <c r="DA42" s="640"/>
      <c r="DB42" s="640"/>
      <c r="DC42" s="645"/>
      <c r="DD42" s="619">
        <v>34899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0"/>
      <c r="DB43" s="640"/>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647545</v>
      </c>
      <c r="CS44" s="611"/>
      <c r="CT44" s="611"/>
      <c r="CU44" s="611"/>
      <c r="CV44" s="611"/>
      <c r="CW44" s="611"/>
      <c r="CX44" s="611"/>
      <c r="CY44" s="612"/>
      <c r="CZ44" s="615">
        <v>8</v>
      </c>
      <c r="DA44" s="616"/>
      <c r="DB44" s="616"/>
      <c r="DC44" s="622"/>
      <c r="DD44" s="619">
        <v>34899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221903</v>
      </c>
      <c r="CS45" s="643"/>
      <c r="CT45" s="643"/>
      <c r="CU45" s="643"/>
      <c r="CV45" s="643"/>
      <c r="CW45" s="643"/>
      <c r="CX45" s="643"/>
      <c r="CY45" s="644"/>
      <c r="CZ45" s="615">
        <v>2.7</v>
      </c>
      <c r="DA45" s="640"/>
      <c r="DB45" s="640"/>
      <c r="DC45" s="645"/>
      <c r="DD45" s="619">
        <v>52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372455</v>
      </c>
      <c r="CS46" s="611"/>
      <c r="CT46" s="611"/>
      <c r="CU46" s="611"/>
      <c r="CV46" s="611"/>
      <c r="CW46" s="611"/>
      <c r="CX46" s="611"/>
      <c r="CY46" s="612"/>
      <c r="CZ46" s="615">
        <v>4.5999999999999996</v>
      </c>
      <c r="DA46" s="616"/>
      <c r="DB46" s="616"/>
      <c r="DC46" s="622"/>
      <c r="DD46" s="619">
        <v>34311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8102052</v>
      </c>
      <c r="CS49" s="669"/>
      <c r="CT49" s="669"/>
      <c r="CU49" s="669"/>
      <c r="CV49" s="669"/>
      <c r="CW49" s="669"/>
      <c r="CX49" s="669"/>
      <c r="CY49" s="698"/>
      <c r="CZ49" s="690">
        <v>100</v>
      </c>
      <c r="DA49" s="699"/>
      <c r="DB49" s="699"/>
      <c r="DC49" s="700"/>
      <c r="DD49" s="701">
        <v>5326090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s5fLWROsEHvWm82zthnzYt+bZnZ9TouZ5gnD6q6vfROjHezjV3X1iXugGXXrUU1fFTfHT8xHnukx08eDqQK9g==" saltValue="oZZh1W1JCCXUSqU1SUxZ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8341</v>
      </c>
      <c r="R7" s="740"/>
      <c r="S7" s="740"/>
      <c r="T7" s="740"/>
      <c r="U7" s="740"/>
      <c r="V7" s="740">
        <v>8102</v>
      </c>
      <c r="W7" s="740"/>
      <c r="X7" s="740"/>
      <c r="Y7" s="740"/>
      <c r="Z7" s="740"/>
      <c r="AA7" s="740">
        <v>239</v>
      </c>
      <c r="AB7" s="740"/>
      <c r="AC7" s="740"/>
      <c r="AD7" s="740"/>
      <c r="AE7" s="741"/>
      <c r="AF7" s="742">
        <v>228</v>
      </c>
      <c r="AG7" s="743"/>
      <c r="AH7" s="743"/>
      <c r="AI7" s="743"/>
      <c r="AJ7" s="744"/>
      <c r="AK7" s="745" t="s">
        <v>546</v>
      </c>
      <c r="AL7" s="746"/>
      <c r="AM7" s="746"/>
      <c r="AN7" s="746"/>
      <c r="AO7" s="746"/>
      <c r="AP7" s="746">
        <v>8538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549</v>
      </c>
      <c r="BT7" s="734"/>
      <c r="BU7" s="734"/>
      <c r="BV7" s="734"/>
      <c r="BW7" s="734"/>
      <c r="BX7" s="734"/>
      <c r="BY7" s="734"/>
      <c r="BZ7" s="734"/>
      <c r="CA7" s="734"/>
      <c r="CB7" s="734"/>
      <c r="CC7" s="734"/>
      <c r="CD7" s="734"/>
      <c r="CE7" s="734"/>
      <c r="CF7" s="734"/>
      <c r="CG7" s="749"/>
      <c r="CH7" s="730">
        <v>-2</v>
      </c>
      <c r="CI7" s="731"/>
      <c r="CJ7" s="731"/>
      <c r="CK7" s="731"/>
      <c r="CL7" s="732"/>
      <c r="CM7" s="730">
        <v>121</v>
      </c>
      <c r="CN7" s="731"/>
      <c r="CO7" s="731"/>
      <c r="CP7" s="731"/>
      <c r="CQ7" s="732"/>
      <c r="CR7" s="730">
        <v>86</v>
      </c>
      <c r="CS7" s="731"/>
      <c r="CT7" s="731"/>
      <c r="CU7" s="731"/>
      <c r="CV7" s="732"/>
      <c r="CW7" s="730" t="s">
        <v>546</v>
      </c>
      <c r="CX7" s="731"/>
      <c r="CY7" s="731"/>
      <c r="CZ7" s="731"/>
      <c r="DA7" s="732"/>
      <c r="DB7" s="730" t="s">
        <v>546</v>
      </c>
      <c r="DC7" s="731"/>
      <c r="DD7" s="731"/>
      <c r="DE7" s="731"/>
      <c r="DF7" s="732"/>
      <c r="DG7" s="730" t="s">
        <v>546</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8341</v>
      </c>
      <c r="R23" s="780"/>
      <c r="S23" s="780"/>
      <c r="T23" s="780"/>
      <c r="U23" s="780"/>
      <c r="V23" s="780">
        <v>8102</v>
      </c>
      <c r="W23" s="780"/>
      <c r="X23" s="780"/>
      <c r="Y23" s="780"/>
      <c r="Z23" s="780"/>
      <c r="AA23" s="780">
        <v>239</v>
      </c>
      <c r="AB23" s="780"/>
      <c r="AC23" s="780"/>
      <c r="AD23" s="780"/>
      <c r="AE23" s="781"/>
      <c r="AF23" s="782">
        <v>228</v>
      </c>
      <c r="AG23" s="780"/>
      <c r="AH23" s="780"/>
      <c r="AI23" s="780"/>
      <c r="AJ23" s="783"/>
      <c r="AK23" s="784"/>
      <c r="AL23" s="785"/>
      <c r="AM23" s="785"/>
      <c r="AN23" s="785"/>
      <c r="AO23" s="785"/>
      <c r="AP23" s="780">
        <v>8538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1100</v>
      </c>
      <c r="R28" s="810"/>
      <c r="S28" s="810"/>
      <c r="T28" s="810"/>
      <c r="U28" s="810"/>
      <c r="V28" s="810">
        <v>1097</v>
      </c>
      <c r="W28" s="810"/>
      <c r="X28" s="810"/>
      <c r="Y28" s="810"/>
      <c r="Z28" s="810"/>
      <c r="AA28" s="810">
        <v>3</v>
      </c>
      <c r="AB28" s="810"/>
      <c r="AC28" s="810"/>
      <c r="AD28" s="810"/>
      <c r="AE28" s="811"/>
      <c r="AF28" s="812">
        <v>3</v>
      </c>
      <c r="AG28" s="810"/>
      <c r="AH28" s="810"/>
      <c r="AI28" s="810"/>
      <c r="AJ28" s="813"/>
      <c r="AK28" s="814">
        <v>135</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1267</v>
      </c>
      <c r="R29" s="771"/>
      <c r="S29" s="771"/>
      <c r="T29" s="771"/>
      <c r="U29" s="771"/>
      <c r="V29" s="771">
        <v>1216</v>
      </c>
      <c r="W29" s="771"/>
      <c r="X29" s="771"/>
      <c r="Y29" s="771"/>
      <c r="Z29" s="771"/>
      <c r="AA29" s="771">
        <v>51</v>
      </c>
      <c r="AB29" s="771"/>
      <c r="AC29" s="771"/>
      <c r="AD29" s="771"/>
      <c r="AE29" s="772"/>
      <c r="AF29" s="773">
        <v>51</v>
      </c>
      <c r="AG29" s="774"/>
      <c r="AH29" s="774"/>
      <c r="AI29" s="774"/>
      <c r="AJ29" s="775"/>
      <c r="AK29" s="821">
        <v>197</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196</v>
      </c>
      <c r="R30" s="771"/>
      <c r="S30" s="771"/>
      <c r="T30" s="771"/>
      <c r="U30" s="771"/>
      <c r="V30" s="771">
        <v>189</v>
      </c>
      <c r="W30" s="771"/>
      <c r="X30" s="771"/>
      <c r="Y30" s="771"/>
      <c r="Z30" s="771"/>
      <c r="AA30" s="771">
        <v>7</v>
      </c>
      <c r="AB30" s="771"/>
      <c r="AC30" s="771"/>
      <c r="AD30" s="771"/>
      <c r="AE30" s="772"/>
      <c r="AF30" s="773">
        <v>7</v>
      </c>
      <c r="AG30" s="774"/>
      <c r="AH30" s="774"/>
      <c r="AI30" s="774"/>
      <c r="AJ30" s="775"/>
      <c r="AK30" s="821">
        <v>250</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289</v>
      </c>
      <c r="R31" s="771"/>
      <c r="S31" s="771"/>
      <c r="T31" s="771"/>
      <c r="U31" s="771"/>
      <c r="V31" s="771">
        <v>287</v>
      </c>
      <c r="W31" s="771"/>
      <c r="X31" s="771"/>
      <c r="Y31" s="771"/>
      <c r="Z31" s="771"/>
      <c r="AA31" s="771">
        <v>2</v>
      </c>
      <c r="AB31" s="771"/>
      <c r="AC31" s="771"/>
      <c r="AD31" s="771"/>
      <c r="AE31" s="772"/>
      <c r="AF31" s="773">
        <v>356</v>
      </c>
      <c r="AG31" s="774"/>
      <c r="AH31" s="774"/>
      <c r="AI31" s="774"/>
      <c r="AJ31" s="775"/>
      <c r="AK31" s="821">
        <v>49</v>
      </c>
      <c r="AL31" s="817"/>
      <c r="AM31" s="817"/>
      <c r="AN31" s="817"/>
      <c r="AO31" s="817"/>
      <c r="AP31" s="817">
        <v>1092</v>
      </c>
      <c r="AQ31" s="817"/>
      <c r="AR31" s="817"/>
      <c r="AS31" s="817"/>
      <c r="AT31" s="817"/>
      <c r="AU31" s="817" t="s">
        <v>546</v>
      </c>
      <c r="AV31" s="817"/>
      <c r="AW31" s="817"/>
      <c r="AX31" s="817"/>
      <c r="AY31" s="817"/>
      <c r="AZ31" s="818" t="s">
        <v>546</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f>77+570</f>
        <v>647</v>
      </c>
      <c r="R32" s="771"/>
      <c r="S32" s="771"/>
      <c r="T32" s="771"/>
      <c r="U32" s="771"/>
      <c r="V32" s="771">
        <f>74+558</f>
        <v>632</v>
      </c>
      <c r="W32" s="771"/>
      <c r="X32" s="771"/>
      <c r="Y32" s="771"/>
      <c r="Z32" s="771"/>
      <c r="AA32" s="771">
        <v>15</v>
      </c>
      <c r="AB32" s="771"/>
      <c r="AC32" s="771"/>
      <c r="AD32" s="771"/>
      <c r="AE32" s="772"/>
      <c r="AF32" s="773">
        <v>83</v>
      </c>
      <c r="AG32" s="774"/>
      <c r="AH32" s="774"/>
      <c r="AI32" s="774"/>
      <c r="AJ32" s="775"/>
      <c r="AK32" s="821">
        <v>298</v>
      </c>
      <c r="AL32" s="817"/>
      <c r="AM32" s="817"/>
      <c r="AN32" s="817"/>
      <c r="AO32" s="817"/>
      <c r="AP32" s="817">
        <f>1760+23</f>
        <v>1783</v>
      </c>
      <c r="AQ32" s="817"/>
      <c r="AR32" s="817"/>
      <c r="AS32" s="817"/>
      <c r="AT32" s="817"/>
      <c r="AU32" s="817">
        <v>1783</v>
      </c>
      <c r="AV32" s="817"/>
      <c r="AW32" s="817"/>
      <c r="AX32" s="817"/>
      <c r="AY32" s="817"/>
      <c r="AZ32" s="818" t="s">
        <v>546</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81</v>
      </c>
      <c r="R33" s="771"/>
      <c r="S33" s="771"/>
      <c r="T33" s="771"/>
      <c r="U33" s="771"/>
      <c r="V33" s="771">
        <v>79</v>
      </c>
      <c r="W33" s="771"/>
      <c r="X33" s="771"/>
      <c r="Y33" s="771"/>
      <c r="Z33" s="771"/>
      <c r="AA33" s="771">
        <v>2</v>
      </c>
      <c r="AB33" s="771"/>
      <c r="AC33" s="771"/>
      <c r="AD33" s="771"/>
      <c r="AE33" s="772"/>
      <c r="AF33" s="773">
        <v>11</v>
      </c>
      <c r="AG33" s="774"/>
      <c r="AH33" s="774"/>
      <c r="AI33" s="774"/>
      <c r="AJ33" s="775"/>
      <c r="AK33" s="821">
        <v>27</v>
      </c>
      <c r="AL33" s="817"/>
      <c r="AM33" s="817"/>
      <c r="AN33" s="817"/>
      <c r="AO33" s="817"/>
      <c r="AP33" s="817">
        <v>374</v>
      </c>
      <c r="AQ33" s="817"/>
      <c r="AR33" s="817"/>
      <c r="AS33" s="817"/>
      <c r="AT33" s="817"/>
      <c r="AU33" s="817">
        <v>374</v>
      </c>
      <c r="AV33" s="817"/>
      <c r="AW33" s="817"/>
      <c r="AX33" s="817"/>
      <c r="AY33" s="817"/>
      <c r="AZ33" s="818" t="s">
        <v>546</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512</v>
      </c>
      <c r="AG63" s="831"/>
      <c r="AH63" s="831"/>
      <c r="AI63" s="831"/>
      <c r="AJ63" s="832"/>
      <c r="AK63" s="833"/>
      <c r="AL63" s="828"/>
      <c r="AM63" s="828"/>
      <c r="AN63" s="828"/>
      <c r="AO63" s="828"/>
      <c r="AP63" s="831">
        <v>3249</v>
      </c>
      <c r="AQ63" s="831"/>
      <c r="AR63" s="831"/>
      <c r="AS63" s="831"/>
      <c r="AT63" s="831"/>
      <c r="AU63" s="831">
        <v>2157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547</v>
      </c>
      <c r="C68" s="857"/>
      <c r="D68" s="857"/>
      <c r="E68" s="857"/>
      <c r="F68" s="857"/>
      <c r="G68" s="857"/>
      <c r="H68" s="857"/>
      <c r="I68" s="857"/>
      <c r="J68" s="857"/>
      <c r="K68" s="857"/>
      <c r="L68" s="857"/>
      <c r="M68" s="857"/>
      <c r="N68" s="857"/>
      <c r="O68" s="857"/>
      <c r="P68" s="858"/>
      <c r="Q68" s="859">
        <v>1537</v>
      </c>
      <c r="R68" s="853"/>
      <c r="S68" s="853"/>
      <c r="T68" s="853"/>
      <c r="U68" s="853"/>
      <c r="V68" s="853">
        <v>1451</v>
      </c>
      <c r="W68" s="853"/>
      <c r="X68" s="853"/>
      <c r="Y68" s="853"/>
      <c r="Z68" s="853"/>
      <c r="AA68" s="853">
        <v>86</v>
      </c>
      <c r="AB68" s="853"/>
      <c r="AC68" s="853"/>
      <c r="AD68" s="853"/>
      <c r="AE68" s="853"/>
      <c r="AF68" s="853">
        <v>86</v>
      </c>
      <c r="AG68" s="853"/>
      <c r="AH68" s="853"/>
      <c r="AI68" s="853"/>
      <c r="AJ68" s="853"/>
      <c r="AK68" s="853" t="s">
        <v>546</v>
      </c>
      <c r="AL68" s="853"/>
      <c r="AM68" s="853"/>
      <c r="AN68" s="853"/>
      <c r="AO68" s="853"/>
      <c r="AP68" s="853">
        <v>171</v>
      </c>
      <c r="AQ68" s="853"/>
      <c r="AR68" s="853"/>
      <c r="AS68" s="853"/>
      <c r="AT68" s="853"/>
      <c r="AU68" s="853">
        <v>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548</v>
      </c>
      <c r="C69" s="861"/>
      <c r="D69" s="861"/>
      <c r="E69" s="861"/>
      <c r="F69" s="861"/>
      <c r="G69" s="861"/>
      <c r="H69" s="861"/>
      <c r="I69" s="861"/>
      <c r="J69" s="861"/>
      <c r="K69" s="861"/>
      <c r="L69" s="861"/>
      <c r="M69" s="861"/>
      <c r="N69" s="861"/>
      <c r="O69" s="861"/>
      <c r="P69" s="862"/>
      <c r="Q69" s="863">
        <v>9444</v>
      </c>
      <c r="R69" s="817"/>
      <c r="S69" s="817"/>
      <c r="T69" s="817"/>
      <c r="U69" s="817"/>
      <c r="V69" s="817">
        <v>9443</v>
      </c>
      <c r="W69" s="817"/>
      <c r="X69" s="817"/>
      <c r="Y69" s="817"/>
      <c r="Z69" s="817"/>
      <c r="AA69" s="817">
        <v>1</v>
      </c>
      <c r="AB69" s="817"/>
      <c r="AC69" s="817"/>
      <c r="AD69" s="817"/>
      <c r="AE69" s="817"/>
      <c r="AF69" s="817">
        <v>1</v>
      </c>
      <c r="AG69" s="817"/>
      <c r="AH69" s="817"/>
      <c r="AI69" s="817"/>
      <c r="AJ69" s="817"/>
      <c r="AK69" s="817" t="s">
        <v>546</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87</v>
      </c>
      <c r="AG88" s="831"/>
      <c r="AH88" s="831"/>
      <c r="AI88" s="831"/>
      <c r="AJ88" s="831"/>
      <c r="AK88" s="828"/>
      <c r="AL88" s="828"/>
      <c r="AM88" s="828"/>
      <c r="AN88" s="828"/>
      <c r="AO88" s="828"/>
      <c r="AP88" s="831">
        <v>171</v>
      </c>
      <c r="AQ88" s="831"/>
      <c r="AR88" s="831"/>
      <c r="AS88" s="831"/>
      <c r="AT88" s="831"/>
      <c r="AU88" s="831">
        <v>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86</v>
      </c>
      <c r="CS102" s="839"/>
      <c r="CT102" s="839"/>
      <c r="CU102" s="839"/>
      <c r="CV102" s="878"/>
      <c r="CW102" s="877" t="s">
        <v>546</v>
      </c>
      <c r="CX102" s="839"/>
      <c r="CY102" s="839"/>
      <c r="CZ102" s="839"/>
      <c r="DA102" s="878"/>
      <c r="DB102" s="877" t="s">
        <v>546</v>
      </c>
      <c r="DC102" s="839"/>
      <c r="DD102" s="839"/>
      <c r="DE102" s="839"/>
      <c r="DF102" s="878"/>
      <c r="DG102" s="877" t="s">
        <v>546</v>
      </c>
      <c r="DH102" s="839"/>
      <c r="DI102" s="839"/>
      <c r="DJ102" s="839"/>
      <c r="DK102" s="878"/>
      <c r="DL102" s="877" t="s">
        <v>546</v>
      </c>
      <c r="DM102" s="839"/>
      <c r="DN102" s="839"/>
      <c r="DO102" s="839"/>
      <c r="DP102" s="878"/>
      <c r="DQ102" s="877" t="s">
        <v>546</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977842</v>
      </c>
      <c r="AB110" s="887"/>
      <c r="AC110" s="887"/>
      <c r="AD110" s="887"/>
      <c r="AE110" s="888"/>
      <c r="AF110" s="889">
        <v>951837</v>
      </c>
      <c r="AG110" s="887"/>
      <c r="AH110" s="887"/>
      <c r="AI110" s="887"/>
      <c r="AJ110" s="888"/>
      <c r="AK110" s="889">
        <v>951075</v>
      </c>
      <c r="AL110" s="887"/>
      <c r="AM110" s="887"/>
      <c r="AN110" s="887"/>
      <c r="AO110" s="888"/>
      <c r="AP110" s="890">
        <v>24.5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8414362</v>
      </c>
      <c r="BR110" s="918"/>
      <c r="BS110" s="918"/>
      <c r="BT110" s="918"/>
      <c r="BU110" s="918"/>
      <c r="BV110" s="918">
        <v>8432111</v>
      </c>
      <c r="BW110" s="918"/>
      <c r="BX110" s="918"/>
      <c r="BY110" s="918"/>
      <c r="BZ110" s="918"/>
      <c r="CA110" s="918">
        <v>8537540</v>
      </c>
      <c r="CB110" s="918"/>
      <c r="CC110" s="918"/>
      <c r="CD110" s="918"/>
      <c r="CE110" s="918"/>
      <c r="CF110" s="931">
        <v>219.8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1667736</v>
      </c>
      <c r="BR112" s="913"/>
      <c r="BS112" s="913"/>
      <c r="BT112" s="913"/>
      <c r="BU112" s="913"/>
      <c r="BV112" s="913">
        <v>1610621</v>
      </c>
      <c r="BW112" s="913"/>
      <c r="BX112" s="913"/>
      <c r="BY112" s="913"/>
      <c r="BZ112" s="913"/>
      <c r="CA112" s="913">
        <v>1331450</v>
      </c>
      <c r="CB112" s="913"/>
      <c r="CC112" s="913"/>
      <c r="CD112" s="913"/>
      <c r="CE112" s="913"/>
      <c r="CF112" s="907">
        <v>34.299999999999997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259090</v>
      </c>
      <c r="AB113" s="925"/>
      <c r="AC113" s="925"/>
      <c r="AD113" s="925"/>
      <c r="AE113" s="926"/>
      <c r="AF113" s="927">
        <v>262895</v>
      </c>
      <c r="AG113" s="925"/>
      <c r="AH113" s="925"/>
      <c r="AI113" s="925"/>
      <c r="AJ113" s="926"/>
      <c r="AK113" s="927">
        <v>208128</v>
      </c>
      <c r="AL113" s="925"/>
      <c r="AM113" s="925"/>
      <c r="AN113" s="925"/>
      <c r="AO113" s="926"/>
      <c r="AP113" s="928">
        <v>5.4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3792</v>
      </c>
      <c r="BR113" s="913"/>
      <c r="BS113" s="913"/>
      <c r="BT113" s="913"/>
      <c r="BU113" s="913"/>
      <c r="BV113" s="913">
        <v>1554</v>
      </c>
      <c r="BW113" s="913"/>
      <c r="BX113" s="913"/>
      <c r="BY113" s="913"/>
      <c r="BZ113" s="913"/>
      <c r="CA113" s="913">
        <v>690</v>
      </c>
      <c r="CB113" s="913"/>
      <c r="CC113" s="913"/>
      <c r="CD113" s="913"/>
      <c r="CE113" s="913"/>
      <c r="CF113" s="907">
        <v>0</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3293</v>
      </c>
      <c r="AB114" s="946"/>
      <c r="AC114" s="946"/>
      <c r="AD114" s="946"/>
      <c r="AE114" s="947"/>
      <c r="AF114" s="948">
        <v>2253</v>
      </c>
      <c r="AG114" s="946"/>
      <c r="AH114" s="946"/>
      <c r="AI114" s="946"/>
      <c r="AJ114" s="947"/>
      <c r="AK114" s="948">
        <v>867</v>
      </c>
      <c r="AL114" s="946"/>
      <c r="AM114" s="946"/>
      <c r="AN114" s="946"/>
      <c r="AO114" s="947"/>
      <c r="AP114" s="949">
        <v>0</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813668</v>
      </c>
      <c r="BR114" s="913"/>
      <c r="BS114" s="913"/>
      <c r="BT114" s="913"/>
      <c r="BU114" s="913"/>
      <c r="BV114" s="913">
        <v>830222</v>
      </c>
      <c r="BW114" s="913"/>
      <c r="BX114" s="913"/>
      <c r="BY114" s="913"/>
      <c r="BZ114" s="913"/>
      <c r="CA114" s="913">
        <v>957117</v>
      </c>
      <c r="CB114" s="913"/>
      <c r="CC114" s="913"/>
      <c r="CD114" s="913"/>
      <c r="CE114" s="913"/>
      <c r="CF114" s="907">
        <v>24.6</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491</v>
      </c>
      <c r="AB115" s="925"/>
      <c r="AC115" s="925"/>
      <c r="AD115" s="925"/>
      <c r="AE115" s="926"/>
      <c r="AF115" s="927">
        <v>404</v>
      </c>
      <c r="AG115" s="925"/>
      <c r="AH115" s="925"/>
      <c r="AI115" s="925"/>
      <c r="AJ115" s="926"/>
      <c r="AK115" s="927">
        <v>323</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27</v>
      </c>
      <c r="AB116" s="946"/>
      <c r="AC116" s="946"/>
      <c r="AD116" s="946"/>
      <c r="AE116" s="947"/>
      <c r="AF116" s="948">
        <v>24</v>
      </c>
      <c r="AG116" s="946"/>
      <c r="AH116" s="946"/>
      <c r="AI116" s="946"/>
      <c r="AJ116" s="947"/>
      <c r="AK116" s="948">
        <v>328</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1240743</v>
      </c>
      <c r="AB117" s="966"/>
      <c r="AC117" s="966"/>
      <c r="AD117" s="966"/>
      <c r="AE117" s="967"/>
      <c r="AF117" s="968">
        <v>1217413</v>
      </c>
      <c r="AG117" s="966"/>
      <c r="AH117" s="966"/>
      <c r="AI117" s="966"/>
      <c r="AJ117" s="967"/>
      <c r="AK117" s="968">
        <v>1160721</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10899558</v>
      </c>
      <c r="BR119" s="987"/>
      <c r="BS119" s="987"/>
      <c r="BT119" s="987"/>
      <c r="BU119" s="987"/>
      <c r="BV119" s="987">
        <v>10874508</v>
      </c>
      <c r="BW119" s="987"/>
      <c r="BX119" s="987"/>
      <c r="BY119" s="987"/>
      <c r="BZ119" s="987"/>
      <c r="CA119" s="987">
        <v>10826797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2349979</v>
      </c>
      <c r="BR120" s="918"/>
      <c r="BS120" s="918"/>
      <c r="BT120" s="918"/>
      <c r="BU120" s="918"/>
      <c r="BV120" s="918">
        <v>2416047</v>
      </c>
      <c r="BW120" s="918"/>
      <c r="BX120" s="918"/>
      <c r="BY120" s="918"/>
      <c r="BZ120" s="918"/>
      <c r="CA120" s="918">
        <v>2531111</v>
      </c>
      <c r="CB120" s="918"/>
      <c r="CC120" s="918"/>
      <c r="CD120" s="918"/>
      <c r="CE120" s="918"/>
      <c r="CF120" s="931">
        <v>65.2</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1325308</v>
      </c>
      <c r="DM120" s="918"/>
      <c r="DN120" s="918"/>
      <c r="DO120" s="918"/>
      <c r="DP120" s="918"/>
      <c r="DQ120" s="918">
        <v>1116154</v>
      </c>
      <c r="DR120" s="918"/>
      <c r="DS120" s="918"/>
      <c r="DT120" s="918"/>
      <c r="DU120" s="918"/>
      <c r="DV120" s="919">
        <v>28.7</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650283</v>
      </c>
      <c r="BR121" s="913"/>
      <c r="BS121" s="913"/>
      <c r="BT121" s="913"/>
      <c r="BU121" s="913"/>
      <c r="BV121" s="913">
        <v>489501</v>
      </c>
      <c r="BW121" s="913"/>
      <c r="BX121" s="913"/>
      <c r="BY121" s="913"/>
      <c r="BZ121" s="913"/>
      <c r="CA121" s="913">
        <v>397355</v>
      </c>
      <c r="CB121" s="913"/>
      <c r="CC121" s="913"/>
      <c r="CD121" s="913"/>
      <c r="CE121" s="913"/>
      <c r="CF121" s="907">
        <v>10.199999999999999</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v>246565</v>
      </c>
      <c r="DM121" s="913"/>
      <c r="DN121" s="913"/>
      <c r="DO121" s="913"/>
      <c r="DP121" s="913"/>
      <c r="DQ121" s="913">
        <v>175974</v>
      </c>
      <c r="DR121" s="913"/>
      <c r="DS121" s="913"/>
      <c r="DT121" s="913"/>
      <c r="DU121" s="913"/>
      <c r="DV121" s="914">
        <v>4.5</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6954029</v>
      </c>
      <c r="BR122" s="987"/>
      <c r="BS122" s="987"/>
      <c r="BT122" s="987"/>
      <c r="BU122" s="987"/>
      <c r="BV122" s="987">
        <v>7058964</v>
      </c>
      <c r="BW122" s="987"/>
      <c r="BX122" s="987"/>
      <c r="BY122" s="987"/>
      <c r="BZ122" s="987"/>
      <c r="CA122" s="987">
        <v>7135176</v>
      </c>
      <c r="CB122" s="987"/>
      <c r="CC122" s="987"/>
      <c r="CD122" s="987"/>
      <c r="CE122" s="987"/>
      <c r="CF122" s="1004">
        <v>183.7</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4271</v>
      </c>
      <c r="DH122" s="913"/>
      <c r="DI122" s="913"/>
      <c r="DJ122" s="913"/>
      <c r="DK122" s="913"/>
      <c r="DL122" s="913">
        <v>38748</v>
      </c>
      <c r="DM122" s="913"/>
      <c r="DN122" s="913"/>
      <c r="DO122" s="913"/>
      <c r="DP122" s="913"/>
      <c r="DQ122" s="913">
        <v>39322</v>
      </c>
      <c r="DR122" s="913"/>
      <c r="DS122" s="913"/>
      <c r="DT122" s="913"/>
      <c r="DU122" s="913"/>
      <c r="DV122" s="914">
        <v>1</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9954291</v>
      </c>
      <c r="BR123" s="1051"/>
      <c r="BS123" s="1051"/>
      <c r="BT123" s="1051"/>
      <c r="BU123" s="1051"/>
      <c r="BV123" s="1051">
        <v>9964512</v>
      </c>
      <c r="BW123" s="1051"/>
      <c r="BX123" s="1051"/>
      <c r="BY123" s="1051"/>
      <c r="BZ123" s="1051"/>
      <c r="CA123" s="1051">
        <v>10063642</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24.4</v>
      </c>
      <c r="BR124" s="1014"/>
      <c r="BS124" s="1014"/>
      <c r="BT124" s="1014"/>
      <c r="BU124" s="1014"/>
      <c r="BV124" s="1014">
        <v>23.9</v>
      </c>
      <c r="BW124" s="1014"/>
      <c r="BX124" s="1014"/>
      <c r="BY124" s="1014"/>
      <c r="BZ124" s="1014"/>
      <c r="CA124" s="1014">
        <v>19.600000000000001</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1663465</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491</v>
      </c>
      <c r="AB127" s="946"/>
      <c r="AC127" s="946"/>
      <c r="AD127" s="946"/>
      <c r="AE127" s="947"/>
      <c r="AF127" s="948">
        <v>404</v>
      </c>
      <c r="AG127" s="946"/>
      <c r="AH127" s="946"/>
      <c r="AI127" s="946"/>
      <c r="AJ127" s="947"/>
      <c r="AK127" s="948">
        <v>323</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133740</v>
      </c>
      <c r="AB128" s="1033"/>
      <c r="AC128" s="1033"/>
      <c r="AD128" s="1033"/>
      <c r="AE128" s="1034"/>
      <c r="AF128" s="1035">
        <v>97477</v>
      </c>
      <c r="AG128" s="1033"/>
      <c r="AH128" s="1033"/>
      <c r="AI128" s="1033"/>
      <c r="AJ128" s="1034"/>
      <c r="AK128" s="1035">
        <v>110164</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4550444</v>
      </c>
      <c r="AB129" s="946"/>
      <c r="AC129" s="946"/>
      <c r="AD129" s="946"/>
      <c r="AE129" s="947"/>
      <c r="AF129" s="948">
        <v>4488919</v>
      </c>
      <c r="AG129" s="946"/>
      <c r="AH129" s="946"/>
      <c r="AI129" s="946"/>
      <c r="AJ129" s="947"/>
      <c r="AK129" s="948">
        <v>4579025</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688400</v>
      </c>
      <c r="AB130" s="946"/>
      <c r="AC130" s="946"/>
      <c r="AD130" s="946"/>
      <c r="AE130" s="947"/>
      <c r="AF130" s="948">
        <v>685892</v>
      </c>
      <c r="AG130" s="946"/>
      <c r="AH130" s="946"/>
      <c r="AI130" s="946"/>
      <c r="AJ130" s="947"/>
      <c r="AK130" s="948">
        <v>695400</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3862044</v>
      </c>
      <c r="AB131" s="973"/>
      <c r="AC131" s="973"/>
      <c r="AD131" s="973"/>
      <c r="AE131" s="974"/>
      <c r="AF131" s="972">
        <v>3803027</v>
      </c>
      <c r="AG131" s="973"/>
      <c r="AH131" s="973"/>
      <c r="AI131" s="973"/>
      <c r="AJ131" s="974"/>
      <c r="AK131" s="972">
        <v>3883625</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19.600000000000001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10.838900000000001</v>
      </c>
      <c r="AB132" s="1084"/>
      <c r="AC132" s="1084"/>
      <c r="AD132" s="1084"/>
      <c r="AE132" s="1085"/>
      <c r="AF132" s="1086">
        <v>11.413119999999999</v>
      </c>
      <c r="AG132" s="1084"/>
      <c r="AH132" s="1084"/>
      <c r="AI132" s="1084"/>
      <c r="AJ132" s="1085"/>
      <c r="AK132" s="1086">
        <v>9.1449870000000004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10.4</v>
      </c>
      <c r="AB133" s="1067"/>
      <c r="AC133" s="1067"/>
      <c r="AD133" s="1067"/>
      <c r="AE133" s="1068"/>
      <c r="AF133" s="1066">
        <v>10.8</v>
      </c>
      <c r="AG133" s="1067"/>
      <c r="AH133" s="1067"/>
      <c r="AI133" s="1067"/>
      <c r="AJ133" s="1068"/>
      <c r="AK133" s="1066">
        <v>10.4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H4AVl4Xv7CO5q8/yyfiMtI0qbmKqabtAlHolSrxxjWUX4Cn4lH/lCLPrOczL2gcMjY7icusNPWBCx7J2C8qmA==" saltValue="AHNoNzupj5QLOxivnQ2m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BMxl883bax3YvYvqIOyozkvJAWzyqTtLaLM2HQNCqujxbHDXwGTsoOEMzrPPH/xtLWyXe08IrQaSTbR9Udf+w==" saltValue="vAi+3m4e9RCCXvoTe9Fe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KplQPyVDUhIcP9RJlyJZdFyNnxzL4yQjCwDyNL8fKQlxZ88sXTLb98qtA+VHm4lXEGvnjaGKbjdI14nXIMEZg==" saltValue="u615g4pQe9e0+jfdIXLp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55" zoomScaleSheetLayoutView="5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1589518</v>
      </c>
      <c r="AP9" s="262">
        <v>201052</v>
      </c>
      <c r="AQ9" s="263">
        <v>156369</v>
      </c>
      <c r="AR9" s="264">
        <v>28.6</v>
      </c>
    </row>
    <row r="10" spans="1:46" ht="13.5" customHeight="1" x14ac:dyDescent="0.15">
      <c r="A10" s="247"/>
      <c r="AK10" s="1103" t="s">
        <v>484</v>
      </c>
      <c r="AL10" s="1104"/>
      <c r="AM10" s="1104"/>
      <c r="AN10" s="1105"/>
      <c r="AO10" s="265">
        <v>235515</v>
      </c>
      <c r="AP10" s="265">
        <v>29789</v>
      </c>
      <c r="AQ10" s="266">
        <v>21449</v>
      </c>
      <c r="AR10" s="267">
        <v>38.9</v>
      </c>
    </row>
    <row r="11" spans="1:46" ht="13.5" customHeight="1" x14ac:dyDescent="0.15">
      <c r="A11" s="247"/>
      <c r="AK11" s="1103" t="s">
        <v>485</v>
      </c>
      <c r="AL11" s="1104"/>
      <c r="AM11" s="1104"/>
      <c r="AN11" s="1105"/>
      <c r="AO11" s="265" t="s">
        <v>486</v>
      </c>
      <c r="AP11" s="265" t="s">
        <v>486</v>
      </c>
      <c r="AQ11" s="266">
        <v>1663</v>
      </c>
      <c r="AR11" s="267" t="s">
        <v>486</v>
      </c>
    </row>
    <row r="12" spans="1:46" ht="13.5" customHeight="1" x14ac:dyDescent="0.15">
      <c r="A12" s="247"/>
      <c r="AK12" s="1103" t="s">
        <v>487</v>
      </c>
      <c r="AL12" s="1104"/>
      <c r="AM12" s="1104"/>
      <c r="AN12" s="1105"/>
      <c r="AO12" s="265" t="s">
        <v>486</v>
      </c>
      <c r="AP12" s="265" t="s">
        <v>486</v>
      </c>
      <c r="AQ12" s="266">
        <v>34</v>
      </c>
      <c r="AR12" s="267" t="s">
        <v>486</v>
      </c>
    </row>
    <row r="13" spans="1:46" ht="13.5" customHeight="1" x14ac:dyDescent="0.15">
      <c r="A13" s="247"/>
      <c r="AK13" s="1103" t="s">
        <v>488</v>
      </c>
      <c r="AL13" s="1104"/>
      <c r="AM13" s="1104"/>
      <c r="AN13" s="1105"/>
      <c r="AO13" s="265">
        <v>59002</v>
      </c>
      <c r="AP13" s="265">
        <v>7463</v>
      </c>
      <c r="AQ13" s="266">
        <v>5566</v>
      </c>
      <c r="AR13" s="267">
        <v>34.1</v>
      </c>
    </row>
    <row r="14" spans="1:46" ht="13.5" customHeight="1" x14ac:dyDescent="0.15">
      <c r="A14" s="247"/>
      <c r="AK14" s="1103" t="s">
        <v>489</v>
      </c>
      <c r="AL14" s="1104"/>
      <c r="AM14" s="1104"/>
      <c r="AN14" s="1105"/>
      <c r="AO14" s="265" t="s">
        <v>486</v>
      </c>
      <c r="AP14" s="265" t="s">
        <v>486</v>
      </c>
      <c r="AQ14" s="266">
        <v>3589</v>
      </c>
      <c r="AR14" s="267" t="s">
        <v>486</v>
      </c>
    </row>
    <row r="15" spans="1:46" ht="13.5" customHeight="1" x14ac:dyDescent="0.15">
      <c r="A15" s="247"/>
      <c r="AK15" s="1106" t="s">
        <v>490</v>
      </c>
      <c r="AL15" s="1107"/>
      <c r="AM15" s="1107"/>
      <c r="AN15" s="1108"/>
      <c r="AO15" s="265">
        <v>-62745</v>
      </c>
      <c r="AP15" s="265">
        <v>-7936</v>
      </c>
      <c r="AQ15" s="266">
        <v>-10547</v>
      </c>
      <c r="AR15" s="267">
        <v>-24.8</v>
      </c>
    </row>
    <row r="16" spans="1:46" x14ac:dyDescent="0.15">
      <c r="A16" s="247"/>
      <c r="AK16" s="1106" t="s">
        <v>177</v>
      </c>
      <c r="AL16" s="1107"/>
      <c r="AM16" s="1107"/>
      <c r="AN16" s="1108"/>
      <c r="AO16" s="265">
        <v>1821290</v>
      </c>
      <c r="AP16" s="265">
        <v>230368</v>
      </c>
      <c r="AQ16" s="266">
        <v>178125</v>
      </c>
      <c r="AR16" s="267">
        <v>29.3</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16.440000000000001</v>
      </c>
      <c r="AP21" s="278">
        <v>14.51</v>
      </c>
      <c r="AQ21" s="279">
        <v>1.93</v>
      </c>
      <c r="AS21" s="280"/>
      <c r="AT21" s="276"/>
    </row>
    <row r="22" spans="1:46" s="248" customFormat="1" x14ac:dyDescent="0.15">
      <c r="A22" s="276"/>
      <c r="AK22" s="1109" t="s">
        <v>496</v>
      </c>
      <c r="AL22" s="1110"/>
      <c r="AM22" s="1110"/>
      <c r="AN22" s="1111"/>
      <c r="AO22" s="281">
        <v>97.4</v>
      </c>
      <c r="AP22" s="282">
        <v>95.5</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951075</v>
      </c>
      <c r="AP32" s="291">
        <v>120298</v>
      </c>
      <c r="AQ32" s="292">
        <v>89268</v>
      </c>
      <c r="AR32" s="293">
        <v>34.799999999999997</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t="s">
        <v>486</v>
      </c>
      <c r="AR34" s="293" t="s">
        <v>486</v>
      </c>
    </row>
    <row r="35" spans="1:46" ht="27" customHeight="1" x14ac:dyDescent="0.15">
      <c r="A35" s="247"/>
      <c r="AK35" s="1117" t="s">
        <v>503</v>
      </c>
      <c r="AL35" s="1118"/>
      <c r="AM35" s="1118"/>
      <c r="AN35" s="1119"/>
      <c r="AO35" s="291">
        <v>208128</v>
      </c>
      <c r="AP35" s="291">
        <v>26325</v>
      </c>
      <c r="AQ35" s="292">
        <v>17003</v>
      </c>
      <c r="AR35" s="293">
        <v>54.8</v>
      </c>
    </row>
    <row r="36" spans="1:46" ht="27" customHeight="1" x14ac:dyDescent="0.15">
      <c r="A36" s="247"/>
      <c r="AK36" s="1117" t="s">
        <v>504</v>
      </c>
      <c r="AL36" s="1118"/>
      <c r="AM36" s="1118"/>
      <c r="AN36" s="1119"/>
      <c r="AO36" s="291">
        <v>867</v>
      </c>
      <c r="AP36" s="291">
        <v>110</v>
      </c>
      <c r="AQ36" s="292">
        <v>5039</v>
      </c>
      <c r="AR36" s="293">
        <v>-97.8</v>
      </c>
    </row>
    <row r="37" spans="1:46" ht="13.5" customHeight="1" x14ac:dyDescent="0.15">
      <c r="A37" s="247"/>
      <c r="AK37" s="1117" t="s">
        <v>505</v>
      </c>
      <c r="AL37" s="1118"/>
      <c r="AM37" s="1118"/>
      <c r="AN37" s="1119"/>
      <c r="AO37" s="291">
        <v>323</v>
      </c>
      <c r="AP37" s="291">
        <v>41</v>
      </c>
      <c r="AQ37" s="292">
        <v>909</v>
      </c>
      <c r="AR37" s="293">
        <v>-95.5</v>
      </c>
    </row>
    <row r="38" spans="1:46" ht="27" customHeight="1" x14ac:dyDescent="0.15">
      <c r="A38" s="247"/>
      <c r="AK38" s="1120" t="s">
        <v>506</v>
      </c>
      <c r="AL38" s="1121"/>
      <c r="AM38" s="1121"/>
      <c r="AN38" s="1122"/>
      <c r="AO38" s="294">
        <v>328</v>
      </c>
      <c r="AP38" s="294">
        <v>41</v>
      </c>
      <c r="AQ38" s="295">
        <v>25</v>
      </c>
      <c r="AR38" s="283">
        <v>64</v>
      </c>
      <c r="AS38" s="290"/>
    </row>
    <row r="39" spans="1:46" x14ac:dyDescent="0.15">
      <c r="A39" s="247"/>
      <c r="AK39" s="1120" t="s">
        <v>507</v>
      </c>
      <c r="AL39" s="1121"/>
      <c r="AM39" s="1121"/>
      <c r="AN39" s="1122"/>
      <c r="AO39" s="291">
        <v>-110164</v>
      </c>
      <c r="AP39" s="291">
        <v>-13934</v>
      </c>
      <c r="AQ39" s="292">
        <v>-4913</v>
      </c>
      <c r="AR39" s="293">
        <v>183.6</v>
      </c>
      <c r="AS39" s="290"/>
    </row>
    <row r="40" spans="1:46" ht="27" customHeight="1" x14ac:dyDescent="0.15">
      <c r="A40" s="247"/>
      <c r="AK40" s="1117" t="s">
        <v>508</v>
      </c>
      <c r="AL40" s="1118"/>
      <c r="AM40" s="1118"/>
      <c r="AN40" s="1119"/>
      <c r="AO40" s="291">
        <v>-695400</v>
      </c>
      <c r="AP40" s="291">
        <v>-87959</v>
      </c>
      <c r="AQ40" s="292">
        <v>-72657</v>
      </c>
      <c r="AR40" s="293">
        <v>21.1</v>
      </c>
      <c r="AS40" s="290"/>
    </row>
    <row r="41" spans="1:46" x14ac:dyDescent="0.15">
      <c r="A41" s="247"/>
      <c r="AK41" s="1123" t="s">
        <v>287</v>
      </c>
      <c r="AL41" s="1124"/>
      <c r="AM41" s="1124"/>
      <c r="AN41" s="1125"/>
      <c r="AO41" s="291">
        <v>355157</v>
      </c>
      <c r="AP41" s="291">
        <v>44922</v>
      </c>
      <c r="AQ41" s="292">
        <v>34674</v>
      </c>
      <c r="AR41" s="293">
        <v>29.6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1253496</v>
      </c>
      <c r="AN51" s="313">
        <v>147574</v>
      </c>
      <c r="AO51" s="314">
        <v>60.4</v>
      </c>
      <c r="AP51" s="315">
        <v>125391</v>
      </c>
      <c r="AQ51" s="316">
        <v>-13.6</v>
      </c>
      <c r="AR51" s="317">
        <v>74</v>
      </c>
    </row>
    <row r="52" spans="1:44" x14ac:dyDescent="0.15">
      <c r="A52" s="247"/>
      <c r="AK52" s="318"/>
      <c r="AL52" s="319" t="s">
        <v>518</v>
      </c>
      <c r="AM52" s="320">
        <v>441752</v>
      </c>
      <c r="AN52" s="321">
        <v>52008</v>
      </c>
      <c r="AO52" s="322">
        <v>-38.4</v>
      </c>
      <c r="AP52" s="323">
        <v>68516</v>
      </c>
      <c r="AQ52" s="324">
        <v>-18.2</v>
      </c>
      <c r="AR52" s="325">
        <v>-20.2</v>
      </c>
    </row>
    <row r="53" spans="1:44" x14ac:dyDescent="0.15">
      <c r="A53" s="247"/>
      <c r="AK53" s="303" t="s">
        <v>519</v>
      </c>
      <c r="AL53" s="304"/>
      <c r="AM53" s="312">
        <v>1003375</v>
      </c>
      <c r="AN53" s="313">
        <v>121843</v>
      </c>
      <c r="AO53" s="314">
        <v>-17.399999999999999</v>
      </c>
      <c r="AP53" s="315">
        <v>138402</v>
      </c>
      <c r="AQ53" s="316">
        <v>10.4</v>
      </c>
      <c r="AR53" s="317">
        <v>-27.8</v>
      </c>
    </row>
    <row r="54" spans="1:44" x14ac:dyDescent="0.15">
      <c r="A54" s="247"/>
      <c r="AK54" s="318"/>
      <c r="AL54" s="319" t="s">
        <v>518</v>
      </c>
      <c r="AM54" s="320">
        <v>869313</v>
      </c>
      <c r="AN54" s="321">
        <v>105563</v>
      </c>
      <c r="AO54" s="322">
        <v>103</v>
      </c>
      <c r="AP54" s="323">
        <v>70652</v>
      </c>
      <c r="AQ54" s="324">
        <v>3.1</v>
      </c>
      <c r="AR54" s="325">
        <v>99.9</v>
      </c>
    </row>
    <row r="55" spans="1:44" x14ac:dyDescent="0.15">
      <c r="A55" s="247"/>
      <c r="AK55" s="303" t="s">
        <v>520</v>
      </c>
      <c r="AL55" s="304"/>
      <c r="AM55" s="312">
        <v>501814</v>
      </c>
      <c r="AN55" s="313">
        <v>61595</v>
      </c>
      <c r="AO55" s="314">
        <v>-49.4</v>
      </c>
      <c r="AP55" s="315">
        <v>146367</v>
      </c>
      <c r="AQ55" s="316">
        <v>5.8</v>
      </c>
      <c r="AR55" s="317">
        <v>-55.2</v>
      </c>
    </row>
    <row r="56" spans="1:44" x14ac:dyDescent="0.15">
      <c r="A56" s="247"/>
      <c r="AK56" s="318"/>
      <c r="AL56" s="319" t="s">
        <v>518</v>
      </c>
      <c r="AM56" s="320">
        <v>314205</v>
      </c>
      <c r="AN56" s="321">
        <v>38567</v>
      </c>
      <c r="AO56" s="322">
        <v>-63.5</v>
      </c>
      <c r="AP56" s="323">
        <v>79441</v>
      </c>
      <c r="AQ56" s="324">
        <v>12.4</v>
      </c>
      <c r="AR56" s="325">
        <v>-75.900000000000006</v>
      </c>
    </row>
    <row r="57" spans="1:44" x14ac:dyDescent="0.15">
      <c r="A57" s="247"/>
      <c r="AK57" s="303" t="s">
        <v>521</v>
      </c>
      <c r="AL57" s="304"/>
      <c r="AM57" s="312">
        <v>467398</v>
      </c>
      <c r="AN57" s="313">
        <v>57932</v>
      </c>
      <c r="AO57" s="314">
        <v>-5.9</v>
      </c>
      <c r="AP57" s="315">
        <v>165181</v>
      </c>
      <c r="AQ57" s="316">
        <v>12.9</v>
      </c>
      <c r="AR57" s="317">
        <v>-18.8</v>
      </c>
    </row>
    <row r="58" spans="1:44" x14ac:dyDescent="0.15">
      <c r="A58" s="247"/>
      <c r="AK58" s="318"/>
      <c r="AL58" s="319" t="s">
        <v>518</v>
      </c>
      <c r="AM58" s="320">
        <v>338676</v>
      </c>
      <c r="AN58" s="321">
        <v>41978</v>
      </c>
      <c r="AO58" s="322">
        <v>8.8000000000000007</v>
      </c>
      <c r="AP58" s="323">
        <v>82246</v>
      </c>
      <c r="AQ58" s="324">
        <v>3.5</v>
      </c>
      <c r="AR58" s="325">
        <v>5.3</v>
      </c>
    </row>
    <row r="59" spans="1:44" x14ac:dyDescent="0.15">
      <c r="A59" s="247"/>
      <c r="AK59" s="303" t="s">
        <v>522</v>
      </c>
      <c r="AL59" s="304"/>
      <c r="AM59" s="312">
        <v>647545</v>
      </c>
      <c r="AN59" s="313">
        <v>81906</v>
      </c>
      <c r="AO59" s="314">
        <v>41.4</v>
      </c>
      <c r="AP59" s="315">
        <v>166234</v>
      </c>
      <c r="AQ59" s="316">
        <v>0.6</v>
      </c>
      <c r="AR59" s="317">
        <v>40.799999999999997</v>
      </c>
    </row>
    <row r="60" spans="1:44" x14ac:dyDescent="0.15">
      <c r="A60" s="247"/>
      <c r="AK60" s="318"/>
      <c r="AL60" s="319" t="s">
        <v>518</v>
      </c>
      <c r="AM60" s="320">
        <v>372455</v>
      </c>
      <c r="AN60" s="321">
        <v>47110</v>
      </c>
      <c r="AO60" s="322">
        <v>12.2</v>
      </c>
      <c r="AP60" s="323">
        <v>89789</v>
      </c>
      <c r="AQ60" s="324">
        <v>9.1999999999999993</v>
      </c>
      <c r="AR60" s="325">
        <v>3</v>
      </c>
    </row>
    <row r="61" spans="1:44" x14ac:dyDescent="0.15">
      <c r="A61" s="247"/>
      <c r="AK61" s="303" t="s">
        <v>523</v>
      </c>
      <c r="AL61" s="326"/>
      <c r="AM61" s="312">
        <v>774726</v>
      </c>
      <c r="AN61" s="313">
        <v>94170</v>
      </c>
      <c r="AO61" s="314">
        <v>5.8</v>
      </c>
      <c r="AP61" s="315">
        <v>148315</v>
      </c>
      <c r="AQ61" s="327">
        <v>3.2</v>
      </c>
      <c r="AR61" s="317">
        <v>2.6</v>
      </c>
    </row>
    <row r="62" spans="1:44" x14ac:dyDescent="0.15">
      <c r="A62" s="247"/>
      <c r="AK62" s="318"/>
      <c r="AL62" s="319" t="s">
        <v>518</v>
      </c>
      <c r="AM62" s="320">
        <v>467280</v>
      </c>
      <c r="AN62" s="321">
        <v>57045</v>
      </c>
      <c r="AO62" s="322">
        <v>4.4000000000000004</v>
      </c>
      <c r="AP62" s="323">
        <v>78129</v>
      </c>
      <c r="AQ62" s="324">
        <v>2</v>
      </c>
      <c r="AR62" s="325">
        <v>2.4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x25OIrnA44FOYu1mK5no4pjNDPtpqWNAJcRQ5uAimUVGnzzx/cMISk92dMyPkcp8KmmBCYV/OI/ig1BpXTYMoA==" saltValue="aRm/SRF89FueLFJ+CmvF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53vV56E97GpgxoyCnk10QYVKOmb9RSUA41cmxAFxPEsXsJUN/r0774HWDLu/EcSr6xBpfUMuPMUiCFhSSgyUA==" saltValue="lqI9tpQBEJJBqKKXLt7+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YPtyvhxeLd7D+V4sqnr0BONj+mo8PQVlZ+aabLFqOhkfiDkf7d5TdIAAKR6XC+gnhfD+DSZqapO9wm6jv+SYeg==" saltValue="YtLdSs3rMXyckslJOX5ku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29.51</v>
      </c>
      <c r="G47" s="12">
        <v>27.22</v>
      </c>
      <c r="H47" s="12">
        <v>27.61</v>
      </c>
      <c r="I47" s="12">
        <v>27.1</v>
      </c>
      <c r="J47" s="13">
        <v>26.59</v>
      </c>
    </row>
    <row r="48" spans="2:10" ht="57.75" customHeight="1" x14ac:dyDescent="0.15">
      <c r="B48" s="14"/>
      <c r="C48" s="1128" t="s">
        <v>4</v>
      </c>
      <c r="D48" s="1128"/>
      <c r="E48" s="1129"/>
      <c r="F48" s="15">
        <v>1.98</v>
      </c>
      <c r="G48" s="16">
        <v>4.29</v>
      </c>
      <c r="H48" s="16">
        <v>5.84</v>
      </c>
      <c r="I48" s="16">
        <v>2.95</v>
      </c>
      <c r="J48" s="17">
        <v>4.97</v>
      </c>
    </row>
    <row r="49" spans="2:10" ht="57.75" customHeight="1" thickBot="1" x14ac:dyDescent="0.2">
      <c r="B49" s="18"/>
      <c r="C49" s="1130" t="s">
        <v>5</v>
      </c>
      <c r="D49" s="1130"/>
      <c r="E49" s="1131"/>
      <c r="F49" s="19" t="s">
        <v>530</v>
      </c>
      <c r="G49" s="20">
        <v>2.46</v>
      </c>
      <c r="H49" s="20">
        <v>1.53</v>
      </c>
      <c r="I49" s="20" t="s">
        <v>531</v>
      </c>
      <c r="J49" s="21">
        <v>2.09</v>
      </c>
    </row>
    <row r="50" spans="2:10" x14ac:dyDescent="0.15"/>
  </sheetData>
  <sheetProtection algorithmName="SHA-512" hashValue="W1F3iuJZgLmiYprqwaMkPegBlX4l367wODJcWVYyVG+DDjXPJsZcmcQx2bI4eVoKaT/yGroK9K63QWbbxfDC1g==" saltValue="ASWQVy8Fp44C2mdXc8t0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PC2022_004</cp:lastModifiedBy>
  <dcterms:created xsi:type="dcterms:W3CDTF">2026-02-23T04:15:08Z</dcterms:created>
  <dcterms:modified xsi:type="dcterms:W3CDTF">2026-03-16T08:08:10Z</dcterms:modified>
  <cp:category/>
</cp:coreProperties>
</file>